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15" sheetId="1" r:id="rId1"/>
  </sheets>
  <definedNames>
    <definedName name="_xlnm._FilterDatabase" localSheetId="0" hidden="1">'Cuadro 15'!#REF!</definedName>
    <definedName name="_xlnm.Print_Area" localSheetId="0">'Cuadro 15'!$A$1:$H$780</definedName>
    <definedName name="_xlnm.Print_Titles" localSheetId="0">'Cuadro 15'!$1:$3</definedName>
  </definedNames>
  <calcPr calcId="152511"/>
</workbook>
</file>

<file path=xl/calcChain.xml><?xml version="1.0" encoding="utf-8"?>
<calcChain xmlns="http://schemas.openxmlformats.org/spreadsheetml/2006/main">
  <c r="C160" i="1" l="1"/>
  <c r="B773" i="1" l="1"/>
  <c r="C773" i="1"/>
  <c r="D773" i="1"/>
  <c r="E773" i="1"/>
  <c r="F773" i="1"/>
  <c r="G773" i="1"/>
  <c r="H773" i="1"/>
  <c r="B767" i="1"/>
  <c r="C767" i="1"/>
  <c r="D767" i="1"/>
  <c r="E767" i="1"/>
  <c r="F767" i="1"/>
  <c r="G767" i="1"/>
  <c r="H767" i="1"/>
  <c r="B761" i="1"/>
  <c r="C761" i="1"/>
  <c r="D761" i="1"/>
  <c r="E761" i="1"/>
  <c r="F761" i="1"/>
  <c r="G761" i="1"/>
  <c r="H761" i="1"/>
  <c r="B754" i="1"/>
  <c r="D754" i="1"/>
  <c r="E754" i="1"/>
  <c r="F754" i="1"/>
  <c r="G754" i="1"/>
  <c r="H754" i="1"/>
  <c r="B742" i="1"/>
  <c r="C742" i="1"/>
  <c r="D742" i="1"/>
  <c r="E742" i="1"/>
  <c r="F742" i="1"/>
  <c r="G742" i="1"/>
  <c r="H742" i="1"/>
  <c r="B736" i="1"/>
  <c r="C736" i="1"/>
  <c r="D736" i="1"/>
  <c r="E736" i="1"/>
  <c r="F736" i="1"/>
  <c r="G736" i="1"/>
  <c r="H736" i="1"/>
  <c r="B719" i="1"/>
  <c r="C719" i="1"/>
  <c r="D719" i="1"/>
  <c r="E719" i="1"/>
  <c r="F719" i="1"/>
  <c r="G719" i="1"/>
  <c r="H719" i="1"/>
  <c r="B711" i="1"/>
  <c r="C711" i="1"/>
  <c r="D711" i="1"/>
  <c r="E711" i="1"/>
  <c r="F711" i="1"/>
  <c r="G711" i="1"/>
  <c r="H711" i="1"/>
  <c r="B702" i="1"/>
  <c r="C702" i="1"/>
  <c r="D702" i="1"/>
  <c r="E702" i="1"/>
  <c r="F702" i="1"/>
  <c r="G702" i="1"/>
  <c r="H702" i="1"/>
  <c r="B698" i="1"/>
  <c r="C698" i="1"/>
  <c r="C693" i="1" s="1"/>
  <c r="D698" i="1"/>
  <c r="E698" i="1"/>
  <c r="F698" i="1"/>
  <c r="G698" i="1"/>
  <c r="H698" i="1"/>
  <c r="B694" i="1"/>
  <c r="B693" i="1" s="1"/>
  <c r="D694" i="1"/>
  <c r="D693" i="1" s="1"/>
  <c r="E694" i="1"/>
  <c r="E693" i="1" s="1"/>
  <c r="F694" i="1"/>
  <c r="G694" i="1"/>
  <c r="H694" i="1"/>
  <c r="B688" i="1"/>
  <c r="B687" i="1" s="1"/>
  <c r="C688" i="1"/>
  <c r="C687" i="1" s="1"/>
  <c r="D688" i="1"/>
  <c r="D687" i="1" s="1"/>
  <c r="E688" i="1"/>
  <c r="E687" i="1" s="1"/>
  <c r="F688" i="1"/>
  <c r="F687" i="1" s="1"/>
  <c r="G688" i="1"/>
  <c r="G687" i="1" s="1"/>
  <c r="H688" i="1"/>
  <c r="H687" i="1" s="1"/>
  <c r="B681" i="1"/>
  <c r="C681" i="1"/>
  <c r="D681" i="1"/>
  <c r="E681" i="1"/>
  <c r="F681" i="1"/>
  <c r="G681" i="1"/>
  <c r="H681" i="1"/>
  <c r="B668" i="1"/>
  <c r="C668" i="1"/>
  <c r="D668" i="1"/>
  <c r="E668" i="1"/>
  <c r="F668" i="1"/>
  <c r="G668" i="1"/>
  <c r="H668" i="1"/>
  <c r="B651" i="1"/>
  <c r="C651" i="1"/>
  <c r="D651" i="1"/>
  <c r="E651" i="1"/>
  <c r="F651" i="1"/>
  <c r="G651" i="1"/>
  <c r="H651" i="1"/>
  <c r="B642" i="1"/>
  <c r="C642" i="1"/>
  <c r="D642" i="1"/>
  <c r="E642" i="1"/>
  <c r="F642" i="1"/>
  <c r="G642" i="1"/>
  <c r="H642" i="1"/>
  <c r="B635" i="1"/>
  <c r="C635" i="1"/>
  <c r="D635" i="1"/>
  <c r="E635" i="1"/>
  <c r="F635" i="1"/>
  <c r="G635" i="1"/>
  <c r="H635" i="1"/>
  <c r="B629" i="1"/>
  <c r="D629" i="1"/>
  <c r="E629" i="1"/>
  <c r="F629" i="1"/>
  <c r="G629" i="1"/>
  <c r="H629" i="1"/>
  <c r="B621" i="1"/>
  <c r="C621" i="1"/>
  <c r="D621" i="1"/>
  <c r="E621" i="1"/>
  <c r="F621" i="1"/>
  <c r="G621" i="1"/>
  <c r="H621" i="1"/>
  <c r="B607" i="1"/>
  <c r="C607" i="1"/>
  <c r="D607" i="1"/>
  <c r="E607" i="1"/>
  <c r="F607" i="1"/>
  <c r="G607" i="1"/>
  <c r="H607" i="1"/>
  <c r="B599" i="1"/>
  <c r="C599" i="1"/>
  <c r="D599" i="1"/>
  <c r="E599" i="1"/>
  <c r="F599" i="1"/>
  <c r="G599" i="1"/>
  <c r="H599" i="1"/>
  <c r="B590" i="1"/>
  <c r="C590" i="1"/>
  <c r="D590" i="1"/>
  <c r="E590" i="1"/>
  <c r="F590" i="1"/>
  <c r="G590" i="1"/>
  <c r="H590" i="1"/>
  <c r="B577" i="1"/>
  <c r="C577" i="1"/>
  <c r="D577" i="1"/>
  <c r="E577" i="1"/>
  <c r="F577" i="1"/>
  <c r="G577" i="1"/>
  <c r="H577" i="1"/>
  <c r="B571" i="1"/>
  <c r="C571" i="1"/>
  <c r="D571" i="1"/>
  <c r="E571" i="1"/>
  <c r="F571" i="1"/>
  <c r="G571" i="1"/>
  <c r="H571" i="1"/>
  <c r="B560" i="1"/>
  <c r="C560" i="1"/>
  <c r="D560" i="1"/>
  <c r="E560" i="1"/>
  <c r="F560" i="1"/>
  <c r="G560" i="1"/>
  <c r="H560" i="1"/>
  <c r="B541" i="1"/>
  <c r="C541" i="1"/>
  <c r="D541" i="1"/>
  <c r="E541" i="1"/>
  <c r="F541" i="1"/>
  <c r="G541" i="1"/>
  <c r="H541" i="1"/>
  <c r="B529" i="1"/>
  <c r="C529" i="1"/>
  <c r="D529" i="1"/>
  <c r="E529" i="1"/>
  <c r="F529" i="1"/>
  <c r="G529" i="1"/>
  <c r="H529" i="1"/>
  <c r="B515" i="1"/>
  <c r="C515" i="1"/>
  <c r="D515" i="1"/>
  <c r="E515" i="1"/>
  <c r="F515" i="1"/>
  <c r="G515" i="1"/>
  <c r="H515" i="1"/>
  <c r="B505" i="1"/>
  <c r="C505" i="1"/>
  <c r="C504" i="1" s="1"/>
  <c r="D505" i="1"/>
  <c r="D504" i="1" s="1"/>
  <c r="E505" i="1"/>
  <c r="F505" i="1"/>
  <c r="G505" i="1"/>
  <c r="H505" i="1"/>
  <c r="B492" i="1"/>
  <c r="C492" i="1"/>
  <c r="D492" i="1"/>
  <c r="E492" i="1"/>
  <c r="F492" i="1"/>
  <c r="G492" i="1"/>
  <c r="H492" i="1"/>
  <c r="B470" i="1"/>
  <c r="C470" i="1"/>
  <c r="D470" i="1"/>
  <c r="E470" i="1"/>
  <c r="F470" i="1"/>
  <c r="G470" i="1"/>
  <c r="H470" i="1"/>
  <c r="B466" i="1"/>
  <c r="C466" i="1"/>
  <c r="D466" i="1"/>
  <c r="E466" i="1"/>
  <c r="F466" i="1"/>
  <c r="G466" i="1"/>
  <c r="H466" i="1"/>
  <c r="B458" i="1"/>
  <c r="C458" i="1"/>
  <c r="D458" i="1"/>
  <c r="E458" i="1"/>
  <c r="F458" i="1"/>
  <c r="G458" i="1"/>
  <c r="H458" i="1"/>
  <c r="B454" i="1"/>
  <c r="C454" i="1"/>
  <c r="D454" i="1"/>
  <c r="E454" i="1"/>
  <c r="F454" i="1"/>
  <c r="G454" i="1"/>
  <c r="H454" i="1"/>
  <c r="B441" i="1"/>
  <c r="C441" i="1"/>
  <c r="D441" i="1"/>
  <c r="E441" i="1"/>
  <c r="F441" i="1"/>
  <c r="G441" i="1"/>
  <c r="H441" i="1"/>
  <c r="B435" i="1"/>
  <c r="C435" i="1"/>
  <c r="D435" i="1"/>
  <c r="E435" i="1"/>
  <c r="F435" i="1"/>
  <c r="G435" i="1"/>
  <c r="H435" i="1"/>
  <c r="B429" i="1"/>
  <c r="C429" i="1"/>
  <c r="D429" i="1"/>
  <c r="E429" i="1"/>
  <c r="F429" i="1"/>
  <c r="G429" i="1"/>
  <c r="H429" i="1"/>
  <c r="B417" i="1"/>
  <c r="C417" i="1"/>
  <c r="D417" i="1"/>
  <c r="E417" i="1"/>
  <c r="F417" i="1"/>
  <c r="G417" i="1"/>
  <c r="H417" i="1"/>
  <c r="B401" i="1"/>
  <c r="C401" i="1"/>
  <c r="D401" i="1"/>
  <c r="E401" i="1"/>
  <c r="F401" i="1"/>
  <c r="G401" i="1"/>
  <c r="H401" i="1"/>
  <c r="B376" i="1"/>
  <c r="C376" i="1"/>
  <c r="D376" i="1"/>
  <c r="E376" i="1"/>
  <c r="F376" i="1"/>
  <c r="G376" i="1"/>
  <c r="H376" i="1"/>
  <c r="B365" i="1"/>
  <c r="C365" i="1"/>
  <c r="D365" i="1"/>
  <c r="E365" i="1"/>
  <c r="F365" i="1"/>
  <c r="G365" i="1"/>
  <c r="H365" i="1"/>
  <c r="B358" i="1"/>
  <c r="C358" i="1"/>
  <c r="D358" i="1"/>
  <c r="E358" i="1"/>
  <c r="F358" i="1"/>
  <c r="G358" i="1"/>
  <c r="H358" i="1"/>
  <c r="B349" i="1"/>
  <c r="C349" i="1"/>
  <c r="D349" i="1"/>
  <c r="E349" i="1"/>
  <c r="F349" i="1"/>
  <c r="G349" i="1"/>
  <c r="H349" i="1"/>
  <c r="B341" i="1"/>
  <c r="C341" i="1"/>
  <c r="D341" i="1"/>
  <c r="E341" i="1"/>
  <c r="F341" i="1"/>
  <c r="G341" i="1"/>
  <c r="H341" i="1"/>
  <c r="B332" i="1"/>
  <c r="C332" i="1"/>
  <c r="D332" i="1"/>
  <c r="E332" i="1"/>
  <c r="F332" i="1"/>
  <c r="G332" i="1"/>
  <c r="H332" i="1"/>
  <c r="B322" i="1"/>
  <c r="C322" i="1"/>
  <c r="D322" i="1"/>
  <c r="E322" i="1"/>
  <c r="F322" i="1"/>
  <c r="G322" i="1"/>
  <c r="H322" i="1"/>
  <c r="B314" i="1"/>
  <c r="C314" i="1"/>
  <c r="D314" i="1"/>
  <c r="E314" i="1"/>
  <c r="F314" i="1"/>
  <c r="G314" i="1"/>
  <c r="H314" i="1"/>
  <c r="B308" i="1"/>
  <c r="C308" i="1"/>
  <c r="D308" i="1"/>
  <c r="E308" i="1"/>
  <c r="F308" i="1"/>
  <c r="G308" i="1"/>
  <c r="H308" i="1"/>
  <c r="B299" i="1"/>
  <c r="C299" i="1"/>
  <c r="D299" i="1"/>
  <c r="E299" i="1"/>
  <c r="F299" i="1"/>
  <c r="G299" i="1"/>
  <c r="H299" i="1"/>
  <c r="B289" i="1"/>
  <c r="C289" i="1"/>
  <c r="D289" i="1"/>
  <c r="E289" i="1"/>
  <c r="F289" i="1"/>
  <c r="G289" i="1"/>
  <c r="H289" i="1"/>
  <c r="F277" i="1"/>
  <c r="G277" i="1"/>
  <c r="H277" i="1"/>
  <c r="B263" i="1"/>
  <c r="C263" i="1"/>
  <c r="D263" i="1"/>
  <c r="E263" i="1"/>
  <c r="F263" i="1"/>
  <c r="G263" i="1"/>
  <c r="H263" i="1"/>
  <c r="B257" i="1"/>
  <c r="D257" i="1"/>
  <c r="E257" i="1"/>
  <c r="F257" i="1"/>
  <c r="G257" i="1"/>
  <c r="H257" i="1"/>
  <c r="B251" i="1"/>
  <c r="C251" i="1"/>
  <c r="D251" i="1"/>
  <c r="E251" i="1"/>
  <c r="F251" i="1"/>
  <c r="G251" i="1"/>
  <c r="H251" i="1"/>
  <c r="B243" i="1"/>
  <c r="C243" i="1"/>
  <c r="D243" i="1"/>
  <c r="E243" i="1"/>
  <c r="F243" i="1"/>
  <c r="G243" i="1"/>
  <c r="H243" i="1"/>
  <c r="B237" i="1"/>
  <c r="D237" i="1"/>
  <c r="E237" i="1"/>
  <c r="F237" i="1"/>
  <c r="G237" i="1"/>
  <c r="H237" i="1"/>
  <c r="B231" i="1"/>
  <c r="C231" i="1"/>
  <c r="D231" i="1"/>
  <c r="E231" i="1"/>
  <c r="F231" i="1"/>
  <c r="G231" i="1"/>
  <c r="H231" i="1"/>
  <c r="B222" i="1"/>
  <c r="C222" i="1"/>
  <c r="D222" i="1"/>
  <c r="E222" i="1"/>
  <c r="F222" i="1"/>
  <c r="G222" i="1"/>
  <c r="H222" i="1"/>
  <c r="B209" i="1"/>
  <c r="C209" i="1"/>
  <c r="D209" i="1"/>
  <c r="E209" i="1"/>
  <c r="F209" i="1"/>
  <c r="G209" i="1"/>
  <c r="H209" i="1"/>
  <c r="B195" i="1"/>
  <c r="C195" i="1"/>
  <c r="D195" i="1"/>
  <c r="E195" i="1"/>
  <c r="F195" i="1"/>
  <c r="G195" i="1"/>
  <c r="H195" i="1"/>
  <c r="B188" i="1"/>
  <c r="C188" i="1"/>
  <c r="D188" i="1"/>
  <c r="E188" i="1"/>
  <c r="F188" i="1"/>
  <c r="G188" i="1"/>
  <c r="H188" i="1"/>
  <c r="B179" i="1"/>
  <c r="C179" i="1"/>
  <c r="D179" i="1"/>
  <c r="E179" i="1"/>
  <c r="F179" i="1"/>
  <c r="G179" i="1"/>
  <c r="H179" i="1"/>
  <c r="B171" i="1"/>
  <c r="C171" i="1"/>
  <c r="D171" i="1"/>
  <c r="E171" i="1"/>
  <c r="F171" i="1"/>
  <c r="G171" i="1"/>
  <c r="H171" i="1"/>
  <c r="B161" i="1"/>
  <c r="C161" i="1"/>
  <c r="D161" i="1"/>
  <c r="E161" i="1"/>
  <c r="F161" i="1"/>
  <c r="G161" i="1"/>
  <c r="H161" i="1"/>
  <c r="B156" i="1"/>
  <c r="C156" i="1"/>
  <c r="D156" i="1"/>
  <c r="E156" i="1"/>
  <c r="F156" i="1"/>
  <c r="G156" i="1"/>
  <c r="H156" i="1"/>
  <c r="B147" i="1"/>
  <c r="C147" i="1"/>
  <c r="D147" i="1"/>
  <c r="E147" i="1"/>
  <c r="F147" i="1"/>
  <c r="G147" i="1"/>
  <c r="H147" i="1"/>
  <c r="B141" i="1"/>
  <c r="C141" i="1"/>
  <c r="D141" i="1"/>
  <c r="E141" i="1"/>
  <c r="F141" i="1"/>
  <c r="G141" i="1"/>
  <c r="H141" i="1"/>
  <c r="B135" i="1"/>
  <c r="C135" i="1"/>
  <c r="D135" i="1"/>
  <c r="E135" i="1"/>
  <c r="F135" i="1"/>
  <c r="G135" i="1"/>
  <c r="H135" i="1"/>
  <c r="B127" i="1"/>
  <c r="C127" i="1"/>
  <c r="D127" i="1"/>
  <c r="E127" i="1"/>
  <c r="F127" i="1"/>
  <c r="G127" i="1"/>
  <c r="H127" i="1"/>
  <c r="H112" i="1"/>
  <c r="B112" i="1"/>
  <c r="C112" i="1"/>
  <c r="D112" i="1"/>
  <c r="E112" i="1"/>
  <c r="F112" i="1"/>
  <c r="G112" i="1"/>
  <c r="B94" i="1"/>
  <c r="C94" i="1"/>
  <c r="D94" i="1"/>
  <c r="E94" i="1"/>
  <c r="F94" i="1"/>
  <c r="G94" i="1"/>
  <c r="H94" i="1"/>
  <c r="B88" i="1"/>
  <c r="C88" i="1"/>
  <c r="D88" i="1"/>
  <c r="E88" i="1"/>
  <c r="F88" i="1"/>
  <c r="G88" i="1"/>
  <c r="H88" i="1"/>
  <c r="B80" i="1"/>
  <c r="C80" i="1"/>
  <c r="D80" i="1"/>
  <c r="E80" i="1"/>
  <c r="F80" i="1"/>
  <c r="G80" i="1"/>
  <c r="H80" i="1"/>
  <c r="B72" i="1"/>
  <c r="C72" i="1"/>
  <c r="D72" i="1"/>
  <c r="E72" i="1"/>
  <c r="F72" i="1"/>
  <c r="G72" i="1"/>
  <c r="H72" i="1"/>
  <c r="B61" i="1"/>
  <c r="C61" i="1"/>
  <c r="D61" i="1"/>
  <c r="E61" i="1"/>
  <c r="F61" i="1"/>
  <c r="G61" i="1"/>
  <c r="H61" i="1"/>
  <c r="B52" i="1"/>
  <c r="C52" i="1"/>
  <c r="D52" i="1"/>
  <c r="E52" i="1"/>
  <c r="F52" i="1"/>
  <c r="G52" i="1"/>
  <c r="H52" i="1"/>
  <c r="B40" i="1"/>
  <c r="C40" i="1"/>
  <c r="D40" i="1"/>
  <c r="E40" i="1"/>
  <c r="F40" i="1"/>
  <c r="G40" i="1"/>
  <c r="H40" i="1"/>
  <c r="B33" i="1"/>
  <c r="C33" i="1"/>
  <c r="D33" i="1"/>
  <c r="E33" i="1"/>
  <c r="F33" i="1"/>
  <c r="G33" i="1"/>
  <c r="H33" i="1"/>
  <c r="B13" i="1"/>
  <c r="C13" i="1"/>
  <c r="D13" i="1"/>
  <c r="E13" i="1"/>
  <c r="F13" i="1"/>
  <c r="G13" i="1"/>
  <c r="H13" i="1"/>
  <c r="H5" i="1"/>
  <c r="B504" i="1" l="1"/>
  <c r="C570" i="1"/>
  <c r="C701" i="1"/>
  <c r="B701" i="1"/>
  <c r="B453" i="1"/>
  <c r="C453" i="1"/>
  <c r="H693" i="1"/>
  <c r="B5" i="1"/>
  <c r="G693" i="1"/>
  <c r="F693" i="1"/>
  <c r="C364" i="1"/>
  <c r="H51" i="1"/>
  <c r="H364" i="1"/>
  <c r="H307" i="1"/>
  <c r="H701" i="1"/>
  <c r="G364" i="1"/>
  <c r="D453" i="1"/>
  <c r="E504" i="1"/>
  <c r="H453" i="1"/>
  <c r="H111" i="1"/>
  <c r="E453" i="1"/>
  <c r="E701" i="1"/>
  <c r="D701" i="1"/>
  <c r="G701" i="1"/>
  <c r="F701" i="1"/>
  <c r="H570" i="1"/>
  <c r="G570" i="1"/>
  <c r="F570" i="1"/>
  <c r="E570" i="1"/>
  <c r="D570" i="1"/>
  <c r="B570" i="1"/>
  <c r="H504" i="1"/>
  <c r="F504" i="1"/>
  <c r="G504" i="1"/>
  <c r="G453" i="1"/>
  <c r="F453" i="1"/>
  <c r="F364" i="1"/>
  <c r="E364" i="1"/>
  <c r="D364" i="1"/>
  <c r="B364" i="1"/>
  <c r="G307" i="1"/>
  <c r="B307" i="1"/>
  <c r="F307" i="1"/>
  <c r="E307" i="1"/>
  <c r="D307" i="1"/>
  <c r="C307" i="1"/>
  <c r="E277" i="1"/>
  <c r="D277" i="1"/>
  <c r="C277" i="1"/>
  <c r="B277" i="1"/>
  <c r="B160" i="1"/>
  <c r="H160" i="1"/>
  <c r="G160" i="1"/>
  <c r="F160" i="1"/>
  <c r="E160" i="1"/>
  <c r="D160" i="1"/>
  <c r="G111" i="1"/>
  <c r="D111" i="1"/>
  <c r="F111" i="1"/>
  <c r="E111" i="1"/>
  <c r="C111" i="1"/>
  <c r="B111" i="1"/>
  <c r="G51" i="1"/>
  <c r="F51" i="1"/>
  <c r="E51" i="1"/>
  <c r="D51" i="1"/>
  <c r="C51" i="1"/>
  <c r="B51" i="1"/>
  <c r="B4" i="1" s="1"/>
  <c r="G5" i="1"/>
  <c r="F5" i="1"/>
  <c r="E5" i="1"/>
  <c r="D5" i="1"/>
  <c r="C5" i="1"/>
  <c r="C4" i="1" l="1"/>
  <c r="F4" i="1"/>
  <c r="D4" i="1"/>
  <c r="E4" i="1"/>
  <c r="H4" i="1"/>
  <c r="G4" i="1"/>
</calcChain>
</file>

<file path=xl/sharedStrings.xml><?xml version="1.0" encoding="utf-8"?>
<sst xmlns="http://schemas.openxmlformats.org/spreadsheetml/2006/main" count="1105" uniqueCount="731">
  <si>
    <t>Provincia, comarca indígena, distrito y corregimiento</t>
  </si>
  <si>
    <t>En edad productiva</t>
  </si>
  <si>
    <t>Total</t>
  </si>
  <si>
    <t>Cultivo Compacto</t>
  </si>
  <si>
    <t>Cultivo no Compacto</t>
  </si>
  <si>
    <t>Coclé</t>
  </si>
  <si>
    <t>Chiriquí</t>
  </si>
  <si>
    <t>Herrera</t>
  </si>
  <si>
    <t>Bocas del Toro</t>
  </si>
  <si>
    <t>Colón</t>
  </si>
  <si>
    <t>Los Santos</t>
  </si>
  <si>
    <t>Panamá</t>
  </si>
  <si>
    <t>Comarca Kuna Yala</t>
  </si>
  <si>
    <t>Darién</t>
  </si>
  <si>
    <t>Veraguas</t>
  </si>
  <si>
    <t>Comarca Emberá</t>
  </si>
  <si>
    <t>Comarca Ngäbe Buglé</t>
  </si>
  <si>
    <t>-</t>
  </si>
  <si>
    <t xml:space="preserve">Plantas </t>
  </si>
  <si>
    <t xml:space="preserve">   Bocas del Toro</t>
  </si>
  <si>
    <t xml:space="preserve">      Bastimentos</t>
  </si>
  <si>
    <t xml:space="preserve">      Punta Laurel</t>
  </si>
  <si>
    <t xml:space="preserve">      Tierra Oscura</t>
  </si>
  <si>
    <t xml:space="preserve">      Bocas del Drago</t>
  </si>
  <si>
    <t xml:space="preserve">      San Cristóbal</t>
  </si>
  <si>
    <t xml:space="preserve">   Changuinola</t>
  </si>
  <si>
    <t xml:space="preserve">      Guabito</t>
  </si>
  <si>
    <t xml:space="preserve">      El Teribe</t>
  </si>
  <si>
    <t xml:space="preserve">      El Empalme</t>
  </si>
  <si>
    <t xml:space="preserve">      Las Tablas</t>
  </si>
  <si>
    <t xml:space="preserve">      Cochigró</t>
  </si>
  <si>
    <t xml:space="preserve">      La Gloria</t>
  </si>
  <si>
    <t xml:space="preserve">      Las Delicias</t>
  </si>
  <si>
    <t xml:space="preserve">      Barriada 4 de Abril</t>
  </si>
  <si>
    <t xml:space="preserve">      El Silencio</t>
  </si>
  <si>
    <t xml:space="preserve">      Finca 6</t>
  </si>
  <si>
    <t xml:space="preserve">      Finca 30</t>
  </si>
  <si>
    <t xml:space="preserve">      Finca 60</t>
  </si>
  <si>
    <t xml:space="preserve">      Barranco Adentro</t>
  </si>
  <si>
    <t xml:space="preserve">      Finca 4</t>
  </si>
  <si>
    <t xml:space="preserve">      Finca 12</t>
  </si>
  <si>
    <t xml:space="preserve">      Finca 51</t>
  </si>
  <si>
    <t xml:space="preserve">      Finca 66</t>
  </si>
  <si>
    <t xml:space="preserve">      La Mesa</t>
  </si>
  <si>
    <t xml:space="preserve">   Chiriquí Grande</t>
  </si>
  <si>
    <t xml:space="preserve">      Miramar</t>
  </si>
  <si>
    <t xml:space="preserve">      Punta Peña</t>
  </si>
  <si>
    <t xml:space="preserve">      Punta Robalo</t>
  </si>
  <si>
    <t xml:space="preserve">      Rambala</t>
  </si>
  <si>
    <t xml:space="preserve">      Bajo Cedro</t>
  </si>
  <si>
    <t xml:space="preserve">   Almirante</t>
  </si>
  <si>
    <t xml:space="preserve">      Barrio Francés</t>
  </si>
  <si>
    <t xml:space="preserve">      Barriada Guaymí</t>
  </si>
  <si>
    <t xml:space="preserve">      Nance del Risco</t>
  </si>
  <si>
    <t xml:space="preserve">      Valle de Agua Arriba</t>
  </si>
  <si>
    <t xml:space="preserve">      Valle del Risco</t>
  </si>
  <si>
    <t xml:space="preserve">      Bajo Culubre</t>
  </si>
  <si>
    <t xml:space="preserve">      Cauchero</t>
  </si>
  <si>
    <t xml:space="preserve">      Ceiba</t>
  </si>
  <si>
    <t xml:space="preserve">      Miraflores</t>
  </si>
  <si>
    <t xml:space="preserve">   Aguadulce</t>
  </si>
  <si>
    <t xml:space="preserve">      El Cristo</t>
  </si>
  <si>
    <t xml:space="preserve">      El Roble</t>
  </si>
  <si>
    <t xml:space="preserve">      Pocrí</t>
  </si>
  <si>
    <t xml:space="preserve">      Barrios Unidos</t>
  </si>
  <si>
    <t xml:space="preserve">      Pueblos Unidos</t>
  </si>
  <si>
    <t xml:space="preserve">      Virgen del Carmen</t>
  </si>
  <si>
    <t xml:space="preserve">      El Hato de San Juan de Dios</t>
  </si>
  <si>
    <t xml:space="preserve">   Antón</t>
  </si>
  <si>
    <t xml:space="preserve">      Cabuya</t>
  </si>
  <si>
    <t xml:space="preserve">      El Chirú</t>
  </si>
  <si>
    <t xml:space="preserve">      El Retiro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</si>
  <si>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</si>
  <si>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</si>
  <si>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</si>
  <si>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</si>
  <si>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Santa Rita</t>
  </si>
  <si>
    <t xml:space="preserve">      Caballero</t>
  </si>
  <si>
    <t xml:space="preserve">   La Pintada</t>
  </si>
  <si>
    <t xml:space="preserve">      El Harino</t>
  </si>
  <si>
    <t xml:space="preserve">      El Potrero</t>
  </si>
  <si>
    <t xml:space="preserve">      Llano Grande</t>
  </si>
  <si>
    <t xml:space="preserve">      Piedras Gordas</t>
  </si>
  <si>
    <t xml:space="preserve">      Las Lomas</t>
  </si>
  <si>
    <t xml:space="preserve">      Llano Norte</t>
  </si>
  <si>
    <t xml:space="preserve">   Natá</t>
  </si>
  <si>
    <t xml:space="preserve">      Capellanía</t>
  </si>
  <si>
    <t xml:space="preserve">      El Caño</t>
  </si>
  <si>
    <t xml:space="preserve">      Guzmán</t>
  </si>
  <si>
    <t xml:space="preserve">      Las Huacas</t>
  </si>
  <si>
    <t xml:space="preserve">      Toza</t>
  </si>
  <si>
    <t xml:space="preserve">      Villarreal</t>
  </si>
  <si>
    <t xml:space="preserve">   Olá</t>
  </si>
  <si>
    <t xml:space="preserve">      El Copé</t>
  </si>
  <si>
    <t xml:space="preserve">      El Palmar</t>
  </si>
  <si>
    <t xml:space="preserve">      El Picacho</t>
  </si>
  <si>
    <t xml:space="preserve">      La Pava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</si>
  <si>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</si>
  <si>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</si>
  <si>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</si>
  <si>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</si>
  <si>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El Coco</t>
  </si>
  <si>
    <t xml:space="preserve">      Pajonal</t>
  </si>
  <si>
    <t xml:space="preserve">      Río Grande</t>
  </si>
  <si>
    <t xml:space="preserve">      Río Indio</t>
  </si>
  <si>
    <t xml:space="preserve">      Toabré</t>
  </si>
  <si>
    <t xml:space="preserve">      Tulú</t>
  </si>
  <si>
    <t xml:space="preserve">      Boca de Tucué</t>
  </si>
  <si>
    <t xml:space="preserve">      Candelario Ovalle</t>
  </si>
  <si>
    <t xml:space="preserve">      General Victoriano Lorenzo</t>
  </si>
  <si>
    <t xml:space="preserve">      Las Minas</t>
  </si>
  <si>
    <t xml:space="preserve">      Riecito</t>
  </si>
  <si>
    <t xml:space="preserve">      San Miguel</t>
  </si>
  <si>
    <t xml:space="preserve">   Colón</t>
  </si>
  <si>
    <t xml:space="preserve">      Barrio Sur</t>
  </si>
  <si>
    <t xml:space="preserve">      Buena Vista</t>
  </si>
  <si>
    <t xml:space="preserve">      Cativá</t>
  </si>
  <si>
    <t xml:space="preserve">      Ciricito</t>
  </si>
  <si>
    <t xml:space="preserve">      Cristóbal</t>
  </si>
  <si>
    <t xml:space="preserve">      Escobal</t>
  </si>
  <si>
    <t xml:space="preserve">      Limón</t>
  </si>
  <si>
    <t xml:space="preserve">      Nueva Providencia</t>
  </si>
  <si>
    <t xml:space="preserve">      Puerto Pilón</t>
  </si>
  <si>
    <t xml:space="preserve">      Sabanitas</t>
  </si>
  <si>
    <t xml:space="preserve">      Salamanca</t>
  </si>
  <si>
    <t xml:space="preserve">      San Juan</t>
  </si>
  <si>
    <t xml:space="preserve">      Santa Rosa</t>
  </si>
  <si>
    <t xml:space="preserve">      Cristóbal Este</t>
  </si>
  <si>
    <t xml:space="preserve">   Chagres</t>
  </si>
  <si>
    <t xml:space="preserve">      Achiote</t>
  </si>
  <si>
    <t xml:space="preserve">      El Guabo</t>
  </si>
  <si>
    <t xml:space="preserve">      La Encantada</t>
  </si>
  <si>
    <t xml:space="preserve">      Palmas Bellas</t>
  </si>
  <si>
    <t xml:space="preserve">      Piña</t>
  </si>
  <si>
    <t xml:space="preserve">      Salud</t>
  </si>
  <si>
    <t xml:space="preserve">   Donoso</t>
  </si>
  <si>
    <t xml:space="preserve">      El Guásimo</t>
  </si>
  <si>
    <t xml:space="preserve">      Gobea</t>
  </si>
  <si>
    <t xml:space="preserve">   Portobelo</t>
  </si>
  <si>
    <t xml:space="preserve">      Cacique</t>
  </si>
  <si>
    <t xml:space="preserve">      Puerto Lindo o Garrote</t>
  </si>
  <si>
    <t xml:space="preserve">      Isla Grande</t>
  </si>
  <si>
    <t xml:space="preserve">      María Chiquita</t>
  </si>
  <si>
    <t xml:space="preserve">   Santa Isabel</t>
  </si>
  <si>
    <t xml:space="preserve">      Cuango</t>
  </si>
  <si>
    <t xml:space="preserve">      Nombre de Dios</t>
  </si>
  <si>
    <t xml:space="preserve">      Palmira</t>
  </si>
  <si>
    <t xml:space="preserve">      Playa Chiquita</t>
  </si>
  <si>
    <t xml:space="preserve">      Santa Isabel</t>
  </si>
  <si>
    <t xml:space="preserve">      Viento Frío</t>
  </si>
  <si>
    <t xml:space="preserve">   Omar Torrijos Herrera</t>
  </si>
  <si>
    <t xml:space="preserve">      San José del General</t>
  </si>
  <si>
    <t xml:space="preserve">      Nueva Esperanza</t>
  </si>
  <si>
    <t xml:space="preserve">      San Juan de Turbe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</si>
  <si>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</si>
  <si>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</si>
  <si>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</si>
  <si>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</si>
  <si>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Palo Grande</t>
  </si>
  <si>
    <t xml:space="preserve">      Querévalo</t>
  </si>
  <si>
    <t xml:space="preserve">      Santo Tomás</t>
  </si>
  <si>
    <t xml:space="preserve">      Canta Gallo</t>
  </si>
  <si>
    <t xml:space="preserve">      Nuevo México</t>
  </si>
  <si>
    <t xml:space="preserve">   Barú</t>
  </si>
  <si>
    <t xml:space="preserve">      Limones</t>
  </si>
  <si>
    <t xml:space="preserve">      Progreso</t>
  </si>
  <si>
    <t xml:space="preserve">      Baco</t>
  </si>
  <si>
    <t xml:space="preserve">      Rodolfo Aguilar Delgado</t>
  </si>
  <si>
    <t xml:space="preserve">      Manaca</t>
  </si>
  <si>
    <t xml:space="preserve">   Boquerón</t>
  </si>
  <si>
    <t xml:space="preserve">      Bágala</t>
  </si>
  <si>
    <t xml:space="preserve">      Cordillera</t>
  </si>
  <si>
    <t xml:space="preserve">      Guabal</t>
  </si>
  <si>
    <t xml:space="preserve">      Guayabal</t>
  </si>
  <si>
    <t xml:space="preserve">      Paraíso</t>
  </si>
  <si>
    <t xml:space="preserve">      Pedregal</t>
  </si>
  <si>
    <t xml:space="preserve">      Tijeras</t>
  </si>
  <si>
    <t xml:space="preserve">   Boquete</t>
  </si>
  <si>
    <t xml:space="preserve">      Bajo Boquete</t>
  </si>
  <si>
    <t xml:space="preserve">      Caldera</t>
  </si>
  <si>
    <t xml:space="preserve">      Alto Boquete</t>
  </si>
  <si>
    <t xml:space="preserve">      Jaramillo</t>
  </si>
  <si>
    <t xml:space="preserve">      Los Naranjos</t>
  </si>
  <si>
    <t xml:space="preserve">   Bugaba</t>
  </si>
  <si>
    <t xml:space="preserve">      Aserrío De Gariché</t>
  </si>
  <si>
    <t xml:space="preserve">   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</si>
  <si>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</si>
  <si>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</si>
  <si>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</si>
  <si>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</si>
  <si>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Santo Domingo</t>
  </si>
  <si>
    <t xml:space="preserve">      Sortová</t>
  </si>
  <si>
    <t xml:space="preserve">      El Bongo</t>
  </si>
  <si>
    <t xml:space="preserve">      Solano</t>
  </si>
  <si>
    <t xml:space="preserve">      San Isidro</t>
  </si>
  <si>
    <t xml:space="preserve">   David</t>
  </si>
  <si>
    <t xml:space="preserve">      Bijagual</t>
  </si>
  <si>
    <t xml:space="preserve">      Cochea</t>
  </si>
  <si>
    <t xml:space="preserve">      Chiriquí</t>
  </si>
  <si>
    <t xml:space="preserve">      Guacá</t>
  </si>
  <si>
    <t xml:space="preserve">      San Carlos</t>
  </si>
  <si>
    <t xml:space="preserve">      San Pablo Nuevo</t>
  </si>
  <si>
    <t xml:space="preserve">      San Pablo Viejo</t>
  </si>
  <si>
    <t xml:space="preserve">      David Este</t>
  </si>
  <si>
    <t xml:space="preserve">      David Sur</t>
  </si>
  <si>
    <t xml:space="preserve">   Dolega</t>
  </si>
  <si>
    <t xml:space="preserve">      Dos Ríos</t>
  </si>
  <si>
    <t xml:space="preserve">      Los Anastacios</t>
  </si>
  <si>
    <t xml:space="preserve">      Potrerillos</t>
  </si>
  <si>
    <t xml:space="preserve">      Potrerillos  Abajo</t>
  </si>
  <si>
    <t xml:space="preserve">      Rovira</t>
  </si>
  <si>
    <t xml:space="preserve">      Tinajas</t>
  </si>
  <si>
    <t xml:space="preserve">      Los Algarrobos</t>
  </si>
  <si>
    <t xml:space="preserve">   Gualaca</t>
  </si>
  <si>
    <t xml:space="preserve">      Hornito</t>
  </si>
  <si>
    <t xml:space="preserve">      Los Ángeles</t>
  </si>
  <si>
    <t xml:space="preserve">      Paja de Sombrero</t>
  </si>
  <si>
    <t xml:space="preserve">      Rincón</t>
  </si>
  <si>
    <t xml:space="preserve">   Remedios</t>
  </si>
  <si>
    <t xml:space="preserve">      El Nancito</t>
  </si>
  <si>
    <t xml:space="preserve">      El Porvenir</t>
  </si>
  <si>
    <t xml:space="preserve">      El Puerto</t>
  </si>
  <si>
    <t xml:space="preserve">      Santa Lucía</t>
  </si>
  <si>
    <t xml:space="preserve">   Renacimiento</t>
  </si>
  <si>
    <t xml:space="preserve">      Breñón</t>
  </si>
  <si>
    <t xml:space="preserve">      Cañas Gordas</t>
  </si>
  <si>
    <t xml:space="preserve">      Monte Lirio</t>
  </si>
  <si>
    <t xml:space="preserve">      Plaza Caisán</t>
  </si>
  <si>
    <t xml:space="preserve">      Santa Cruz</t>
  </si>
  <si>
    <t xml:space="preserve">      Santa Clara</t>
  </si>
  <si>
    <t xml:space="preserve">   San Félix</t>
  </si>
  <si>
    <t xml:space="preserve">      Juay</t>
  </si>
  <si>
    <t xml:space="preserve">      Lajas Adentro</t>
  </si>
  <si>
    <t xml:space="preserve">      San Félix</t>
  </si>
  <si>
    <t xml:space="preserve">   San Lorenzo</t>
  </si>
  <si>
    <t xml:space="preserve">      Boca Chica</t>
  </si>
  <si>
    <t xml:space="preserve">      Boca del Monte</t>
  </si>
  <si>
    <t xml:space="preserve">      San Lorenzo</t>
  </si>
  <si>
    <t xml:space="preserve">   Tolé</t>
  </si>
  <si>
    <t xml:space="preserve">      Bella Vista</t>
  </si>
  <si>
    <t xml:space="preserve">      Cerro Viejo</t>
  </si>
  <si>
    <t xml:space="preserve">      Justo Fidel Palacios</t>
  </si>
  <si>
    <t xml:space="preserve">      Lajas de Tolé</t>
  </si>
  <si>
    <t xml:space="preserve">      Potrero de Caña</t>
  </si>
  <si>
    <t xml:space="preserve">      Quebrada de Piedra</t>
  </si>
  <si>
    <t xml:space="preserve">      Veladero</t>
  </si>
  <si>
    <t xml:space="preserve">   Tierras Altas</t>
  </si>
  <si>
    <t xml:space="preserve">      Volcán</t>
  </si>
  <si>
    <t xml:space="preserve">      Cuesta de Piedra</t>
  </si>
  <si>
    <t xml:space="preserve">      Paso Ancho</t>
  </si>
  <si>
    <t xml:space="preserve">   Chepigana</t>
  </si>
  <si>
    <t xml:space="preserve">      Camogantí</t>
  </si>
  <si>
    <t xml:space="preserve">      Chepigana</t>
  </si>
  <si>
    <t xml:space="preserve">      Garachiné</t>
  </si>
  <si>
    <t xml:space="preserve">      Jaqué</t>
  </si>
  <si>
    <t xml:space="preserve">      Puerto Piña</t>
  </si>
  <si>
    <t xml:space="preserve">      Sambú</t>
  </si>
  <si>
    <t xml:space="preserve">      Setegantí</t>
  </si>
  <si>
    <t xml:space="preserve">      Taimatí</t>
  </si>
  <si>
    <t xml:space="preserve">      Tucutí</t>
  </si>
  <si>
    <t xml:space="preserve">   Pinogana</t>
  </si>
  <si>
    <t xml:space="preserve">      Boca de Cupé</t>
  </si>
  <si>
    <t xml:space="preserve">      Paya</t>
  </si>
  <si>
    <t xml:space="preserve">      Pinogana</t>
  </si>
  <si>
    <t xml:space="preserve">      Púcuro</t>
  </si>
  <si>
    <t xml:space="preserve">      Yape</t>
  </si>
  <si>
    <t xml:space="preserve">      Yaviza</t>
  </si>
  <si>
    <t xml:space="preserve">      Metetí</t>
  </si>
  <si>
    <t xml:space="preserve">      Comarca Kuna de Wargandí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</si>
  <si>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</si>
  <si>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</si>
  <si>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</si>
  <si>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</si>
  <si>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Cucunatí</t>
  </si>
  <si>
    <t xml:space="preserve">      Río Congo Arriba</t>
  </si>
  <si>
    <t xml:space="preserve">      Santa Fe</t>
  </si>
  <si>
    <t xml:space="preserve">      Zapallal</t>
  </si>
  <si>
    <t xml:space="preserve">   Chitré</t>
  </si>
  <si>
    <t xml:space="preserve">      La Arena</t>
  </si>
  <si>
    <t xml:space="preserve">      Monagrillo</t>
  </si>
  <si>
    <t xml:space="preserve">      Llano Bonito</t>
  </si>
  <si>
    <t xml:space="preserve">      San Juan Bautista</t>
  </si>
  <si>
    <t xml:space="preserve">   Las Minas</t>
  </si>
  <si>
    <t xml:space="preserve">      Chepo</t>
  </si>
  <si>
    <t xml:space="preserve">      Chumical</t>
  </si>
  <si>
    <t xml:space="preserve">      El Toro</t>
  </si>
  <si>
    <t xml:space="preserve">      Leones</t>
  </si>
  <si>
    <t xml:space="preserve">      Quebrada del Rosario</t>
  </si>
  <si>
    <t xml:space="preserve">      Quebrada El Ciprián</t>
  </si>
  <si>
    <t xml:space="preserve">   Los Pozos</t>
  </si>
  <si>
    <t xml:space="preserve">      Capurí</t>
  </si>
  <si>
    <t xml:space="preserve">      El Calabacito</t>
  </si>
  <si>
    <t xml:space="preserve">      El Cedro</t>
  </si>
  <si>
    <t xml:space="preserve">      La  Arena</t>
  </si>
  <si>
    <t xml:space="preserve">      La Pitaloza</t>
  </si>
  <si>
    <t xml:space="preserve">      Los Cerritos</t>
  </si>
  <si>
    <t xml:space="preserve">      Los Cerros de Paja</t>
  </si>
  <si>
    <t xml:space="preserve">      Las Llanas</t>
  </si>
  <si>
    <t xml:space="preserve">   Ocú</t>
  </si>
  <si>
    <t xml:space="preserve">      Cerro Largo</t>
  </si>
  <si>
    <t xml:space="preserve">      Los Llanos</t>
  </si>
  <si>
    <t xml:space="preserve">      Peñas Chatas</t>
  </si>
  <si>
    <t xml:space="preserve">      El Tijera</t>
  </si>
  <si>
    <t xml:space="preserve">      Menchaca</t>
  </si>
  <si>
    <t xml:space="preserve">      Entradero del Castillo</t>
  </si>
  <si>
    <t xml:space="preserve">   Parita</t>
  </si>
  <si>
    <t xml:space="preserve">      Los Castillos</t>
  </si>
  <si>
    <t xml:space="preserve">      Llano de La Cruz</t>
  </si>
  <si>
    <t xml:space="preserve">      París</t>
  </si>
  <si>
    <t xml:space="preserve">      Portobelillo</t>
  </si>
  <si>
    <t xml:space="preserve">      Potuga</t>
  </si>
  <si>
    <t xml:space="preserve">   Pesé</t>
  </si>
  <si>
    <t xml:space="preserve">      Las Cabras</t>
  </si>
  <si>
    <t xml:space="preserve">      El Pájaro</t>
  </si>
  <si>
    <t xml:space="preserve">      El Barrero</t>
  </si>
  <si>
    <t xml:space="preserve">      El Pedregoso</t>
  </si>
  <si>
    <t xml:space="preserve">      El Ciruelo</t>
  </si>
  <si>
    <t xml:space="preserve">      Sabana Grande</t>
  </si>
  <si>
    <t xml:space="preserve">      Rincón Hondo</t>
  </si>
  <si>
    <t xml:space="preserve">   Santa María</t>
  </si>
  <si>
    <t xml:space="preserve">      Chupampa</t>
  </si>
  <si>
    <t xml:space="preserve">      El Rincón</t>
  </si>
  <si>
    <t xml:space="preserve">      El Limón</t>
  </si>
  <si>
    <t xml:space="preserve">      Los Canelos</t>
  </si>
  <si>
    <t xml:space="preserve">   Guararé</t>
  </si>
  <si>
    <t xml:space="preserve">      El Espinal</t>
  </si>
  <si>
    <t xml:space="preserve">      El Macano</t>
  </si>
  <si>
    <t xml:space="preserve">      Guararé Arriba</t>
  </si>
  <si>
    <t xml:space="preserve">      La Enea</t>
  </si>
  <si>
    <t xml:space="preserve">      La Pasera</t>
  </si>
  <si>
    <t xml:space="preserve">      Las Trancas</t>
  </si>
  <si>
    <t xml:space="preserve">      Llano Abajo</t>
  </si>
  <si>
    <t xml:space="preserve">      El Hato</t>
  </si>
  <si>
    <t xml:space="preserve">      Perales</t>
  </si>
  <si>
    <t xml:space="preserve">   Las Tablas</t>
  </si>
  <si>
    <t xml:space="preserve">      Bajo Corral</t>
  </si>
  <si>
    <t xml:space="preserve">      Bayano</t>
  </si>
  <si>
    <t xml:space="preserve">      El Carate</t>
  </si>
  <si>
    <t xml:space="preserve">      El Cocal</t>
  </si>
  <si>
    <t xml:space="preserve">      El Manantial</t>
  </si>
  <si>
    <t xml:space="preserve">      El Muñoz</t>
  </si>
  <si>
    <t xml:space="preserve">      La Laja</t>
  </si>
  <si>
    <t xml:space="preserve">      La Miel</t>
  </si>
  <si>
    <t xml:space="preserve">      La Palma</t>
  </si>
  <si>
    <t xml:space="preserve">      La Tiza</t>
  </si>
  <si>
    <t xml:space="preserve">      Las Palmitas</t>
  </si>
  <si>
    <t xml:space="preserve">      Las Tablas Abajo</t>
  </si>
  <si>
    <t xml:space="preserve">      Nuario</t>
  </si>
  <si>
    <t xml:space="preserve">      Peña Blanca</t>
  </si>
  <si>
    <t xml:space="preserve">      Río Hondo</t>
  </si>
  <si>
    <t xml:space="preserve">      San José</t>
  </si>
  <si>
    <t xml:space="preserve">      Sesteadero</t>
  </si>
  <si>
    <t xml:space="preserve">      Valle Rico</t>
  </si>
  <si>
    <t xml:space="preserve">      Vallerriquito</t>
  </si>
  <si>
    <t xml:space="preserve">   Los Santos</t>
  </si>
  <si>
    <t xml:space="preserve">      La Colorada</t>
  </si>
  <si>
    <t xml:space="preserve">      La Espigadilla</t>
  </si>
  <si>
    <t xml:space="preserve">      Las Cruces</t>
  </si>
  <si>
    <t xml:space="preserve">      Las Guabas</t>
  </si>
  <si>
    <t xml:space="preserve">      Los Olivos</t>
  </si>
  <si>
    <t xml:space="preserve">      Llano Largo</t>
  </si>
  <si>
    <t xml:space="preserve">      Santa Ana</t>
  </si>
  <si>
    <t xml:space="preserve">      Tres Quebradas</t>
  </si>
  <si>
    <t xml:space="preserve">      Agua Buena</t>
  </si>
  <si>
    <t xml:space="preserve">      Villa Lourdes</t>
  </si>
  <si>
    <t xml:space="preserve">      El Ejido</t>
  </si>
  <si>
    <t xml:space="preserve">   Macaracas</t>
  </si>
  <si>
    <t xml:space="preserve">      Bahía Honda</t>
  </si>
  <si>
    <t xml:space="preserve">      Bajos de Güera</t>
  </si>
  <si>
    <t xml:space="preserve">      Corozal</t>
  </si>
  <si>
    <t xml:space="preserve">      Chupá</t>
  </si>
  <si>
    <t xml:space="preserve">      Espino Amarillo</t>
  </si>
  <si>
    <t xml:space="preserve">      Las Palmas</t>
  </si>
  <si>
    <t xml:space="preserve">      Llano de Piedra</t>
  </si>
  <si>
    <t xml:space="preserve">      Mogollón</t>
  </si>
  <si>
    <t xml:space="preserve">   Pedasí</t>
  </si>
  <si>
    <t xml:space="preserve">      Los Asientos</t>
  </si>
  <si>
    <t xml:space="preserve">      Mariabé</t>
  </si>
  <si>
    <t xml:space="preserve">      Purio</t>
  </si>
  <si>
    <t xml:space="preserve">      Oria Arriba</t>
  </si>
  <si>
    <t xml:space="preserve">   Pocrí</t>
  </si>
  <si>
    <t xml:space="preserve">      El Cañafístulo</t>
  </si>
  <si>
    <t xml:space="preserve">      Lajamina</t>
  </si>
  <si>
    <t xml:space="preserve">      Paritilla</t>
  </si>
  <si>
    <t xml:space="preserve">   Tonosí</t>
  </si>
  <si>
    <t xml:space="preserve">      Altos de Güera</t>
  </si>
  <si>
    <t xml:space="preserve">      Cañas</t>
  </si>
  <si>
    <t xml:space="preserve">      El Bebedero</t>
  </si>
  <si>
    <t xml:space="preserve">      El Cacao</t>
  </si>
  <si>
    <t xml:space="preserve">      El Cortezo</t>
  </si>
  <si>
    <t xml:space="preserve">      Flores</t>
  </si>
  <si>
    <t xml:space="preserve">      Guánico</t>
  </si>
  <si>
    <t xml:space="preserve">      La Tronosa</t>
  </si>
  <si>
    <t xml:space="preserve">      Cambutal</t>
  </si>
  <si>
    <t xml:space="preserve">      Isla de Cañas</t>
  </si>
  <si>
    <t xml:space="preserve">   Balboa</t>
  </si>
  <si>
    <t xml:space="preserve">      Pedro González</t>
  </si>
  <si>
    <t xml:space="preserve">      Saboga</t>
  </si>
  <si>
    <t xml:space="preserve">   Chepo</t>
  </si>
  <si>
    <t xml:space="preserve">      Cañita</t>
  </si>
  <si>
    <t xml:space="preserve">      El Llano</t>
  </si>
  <si>
    <t xml:space="preserve">      Las Margaritas</t>
  </si>
  <si>
    <t xml:space="preserve">      Santa Cruz de Chinina</t>
  </si>
  <si>
    <t xml:space="preserve">      Tortí</t>
  </si>
  <si>
    <t xml:space="preserve">   Chimán</t>
  </si>
  <si>
    <t xml:space="preserve">      Brujas</t>
  </si>
  <si>
    <t xml:space="preserve">      Unión Santeña</t>
  </si>
  <si>
    <t xml:space="preserve">   Panamá</t>
  </si>
  <si>
    <t xml:space="preserve">      Curundú</t>
  </si>
  <si>
    <t xml:space="preserve">      Betania</t>
  </si>
  <si>
    <t xml:space="preserve">      Pueblo Nuevo</t>
  </si>
  <si>
    <t xml:space="preserve">      San Francisco</t>
  </si>
  <si>
    <t xml:space="preserve">      Río Abajo</t>
  </si>
  <si>
    <t xml:space="preserve">      Ancón</t>
  </si>
  <si>
    <t xml:space="preserve">      Chilibre</t>
  </si>
  <si>
    <t xml:space="preserve">      Las Cumbres</t>
  </si>
  <si>
    <t xml:space="preserve">      Pacora</t>
  </si>
  <si>
    <t xml:space="preserve">      San Martín</t>
  </si>
  <si>
    <t xml:space="preserve">      Tocumen</t>
  </si>
  <si>
    <t xml:space="preserve">      Las Mañanitas</t>
  </si>
  <si>
    <t xml:space="preserve">      24 de Diciembre</t>
  </si>
  <si>
    <t xml:space="preserve">      Alcalde Díaz</t>
  </si>
  <si>
    <t xml:space="preserve">      Ernesto Córdoba Campos</t>
  </si>
  <si>
    <t xml:space="preserve">      Caimitillo</t>
  </si>
  <si>
    <t xml:space="preserve">      Las Garzas</t>
  </si>
  <si>
    <t xml:space="preserve">      Don Bosco</t>
  </si>
  <si>
    <t xml:space="preserve">   San Miguelito</t>
  </si>
  <si>
    <t xml:space="preserve">      Amelia Denis de Icaza</t>
  </si>
  <si>
    <t xml:space="preserve">      Belisario Porras</t>
  </si>
  <si>
    <t xml:space="preserve">      José Domingo Espinar</t>
  </si>
  <si>
    <t xml:space="preserve">      Mateo Iturralde</t>
  </si>
  <si>
    <t xml:space="preserve">      Victoriano Lorenzo</t>
  </si>
  <si>
    <t xml:space="preserve">      Arnulfo Arias</t>
  </si>
  <si>
    <t xml:space="preserve">      Belisario Frías</t>
  </si>
  <si>
    <t xml:space="preserve">      Omar Torrijos</t>
  </si>
  <si>
    <t xml:space="preserve">      Rufina Alfaro</t>
  </si>
  <si>
    <t xml:space="preserve">   Taboga</t>
  </si>
  <si>
    <t xml:space="preserve">      Otoque Occidente</t>
  </si>
  <si>
    <t xml:space="preserve">   Arraiján</t>
  </si>
  <si>
    <t xml:space="preserve">      Juan Demóstenes Arosemena</t>
  </si>
  <si>
    <t xml:space="preserve">      Nuevo Emperador</t>
  </si>
  <si>
    <t xml:space="preserve">      Veracruz</t>
  </si>
  <si>
    <t xml:space="preserve">      Vista Alegre</t>
  </si>
  <si>
    <t xml:space="preserve">      Burunga</t>
  </si>
  <si>
    <t xml:space="preserve">      Cerro Silvestre</t>
  </si>
  <si>
    <t xml:space="preserve">      Vacamonte</t>
  </si>
  <si>
    <t xml:space="preserve">   Capira</t>
  </si>
  <si>
    <t xml:space="preserve">      Caimito</t>
  </si>
  <si>
    <t xml:space="preserve">      Campana</t>
  </si>
  <si>
    <t xml:space="preserve">      Cermeño</t>
  </si>
  <si>
    <t xml:space="preserve">      Cirí de  Los Sotos</t>
  </si>
  <si>
    <t xml:space="preserve">      Cirí Grande</t>
  </si>
  <si>
    <t xml:space="preserve">      La Trinidad</t>
  </si>
  <si>
    <t xml:space="preserve">      Las Ollas Arriba</t>
  </si>
  <si>
    <t xml:space="preserve">      Lídice</t>
  </si>
  <si>
    <t xml:space="preserve">      Villa Carmen</t>
  </si>
  <si>
    <t xml:space="preserve">      Villa Rosario</t>
  </si>
  <si>
    <t xml:space="preserve">   Chame</t>
  </si>
  <si>
    <t xml:space="preserve">      Bejuco</t>
  </si>
  <si>
    <t xml:space="preserve">      Buenos Aires</t>
  </si>
  <si>
    <t xml:space="preserve">      Chicá</t>
  </si>
  <si>
    <t xml:space="preserve">      El Líbano</t>
  </si>
  <si>
    <t xml:space="preserve">      Las Lajas</t>
  </si>
  <si>
    <t xml:space="preserve">      Nueva Gorgona</t>
  </si>
  <si>
    <t xml:space="preserve">      Punta Chame</t>
  </si>
  <si>
    <t xml:space="preserve">      Sajalices</t>
  </si>
  <si>
    <t xml:space="preserve">      Sorá</t>
  </si>
  <si>
    <t xml:space="preserve">   La Chorrera</t>
  </si>
  <si>
    <t xml:space="preserve">      Barrio Balboa</t>
  </si>
  <si>
    <t xml:space="preserve">      Barrio Colón</t>
  </si>
  <si>
    <t xml:space="preserve">      Amador</t>
  </si>
  <si>
    <t xml:space="preserve">      Arosemena</t>
  </si>
  <si>
    <t xml:space="preserve">      El Arado</t>
  </si>
  <si>
    <t xml:space="preserve">      Feuillet</t>
  </si>
  <si>
    <t xml:space="preserve">      Guadalupe</t>
  </si>
  <si>
    <t xml:space="preserve">      Herrera</t>
  </si>
  <si>
    <t xml:space="preserve">      Hurtado</t>
  </si>
  <si>
    <t xml:space="preserve">      Iturralde</t>
  </si>
  <si>
    <t xml:space="preserve">      La Represa</t>
  </si>
  <si>
    <t xml:space="preserve">      Los Díaz</t>
  </si>
  <si>
    <t xml:space="preserve">      Mendoza</t>
  </si>
  <si>
    <t xml:space="preserve">      Obaldía</t>
  </si>
  <si>
    <t xml:space="preserve">      Playa Leona</t>
  </si>
  <si>
    <t xml:space="preserve">      Puerto Caimito</t>
  </si>
  <si>
    <t xml:space="preserve">   San Carlos</t>
  </si>
  <si>
    <t xml:space="preserve">      El Espino</t>
  </si>
  <si>
    <t xml:space="preserve">      El Higo</t>
  </si>
  <si>
    <t xml:space="preserve">      Guayabito</t>
  </si>
  <si>
    <t xml:space="preserve">      La Ermita</t>
  </si>
  <si>
    <t xml:space="preserve">      La Laguna</t>
  </si>
  <si>
    <t xml:space="preserve">      Las Uvas</t>
  </si>
  <si>
    <t xml:space="preserve">      Los Llanitos</t>
  </si>
  <si>
    <t xml:space="preserve">   Atalaya</t>
  </si>
  <si>
    <t xml:space="preserve">      El Barrito</t>
  </si>
  <si>
    <t xml:space="preserve">      La Montañuela</t>
  </si>
  <si>
    <t xml:space="preserve">      La Carrillo</t>
  </si>
  <si>
    <t xml:space="preserve">      San Antonio</t>
  </si>
  <si>
    <t xml:space="preserve">   Calobre</t>
  </si>
  <si>
    <t xml:space="preserve">      Barnizal</t>
  </si>
  <si>
    <t xml:space="preserve">      Chitra</t>
  </si>
  <si>
    <t xml:space="preserve">      El Cocla</t>
  </si>
  <si>
    <t xml:space="preserve">      La Raya de Calobre</t>
  </si>
  <si>
    <t xml:space="preserve">      La Tetilla</t>
  </si>
  <si>
    <t xml:space="preserve">      La Yeguada</t>
  </si>
  <si>
    <t xml:space="preserve">      Las Guías</t>
  </si>
  <si>
    <t xml:space="preserve">      Monjarás</t>
  </si>
  <si>
    <t xml:space="preserve">   Cañazas</t>
  </si>
  <si>
    <t xml:space="preserve">      Cerro Plata</t>
  </si>
  <si>
    <t xml:space="preserve">      El Picador</t>
  </si>
  <si>
    <t xml:space="preserve">      Los Valles</t>
  </si>
  <si>
    <t xml:space="preserve">      San Marcelo</t>
  </si>
  <si>
    <t xml:space="preserve">      El Aromillo</t>
  </si>
  <si>
    <t xml:space="preserve">   La Mesa</t>
  </si>
  <si>
    <t xml:space="preserve">      Bisvalles</t>
  </si>
  <si>
    <t xml:space="preserve">      Boró</t>
  </si>
  <si>
    <t xml:space="preserve">      San Bartolo</t>
  </si>
  <si>
    <t xml:space="preserve">      Los Milagros</t>
  </si>
  <si>
    <t xml:space="preserve">   Las Palmas</t>
  </si>
  <si>
    <t xml:space="preserve">      Cerro de Casa</t>
  </si>
  <si>
    <t xml:space="preserve">      El María</t>
  </si>
  <si>
    <t xml:space="preserve">      El Prado</t>
  </si>
  <si>
    <t xml:space="preserve">      Lolá</t>
  </si>
  <si>
    <t xml:space="preserve">      Pixvae</t>
  </si>
  <si>
    <t xml:space="preserve">      Puerto Vidal</t>
  </si>
  <si>
    <t xml:space="preserve">      San Martín de Porres</t>
  </si>
  <si>
    <t xml:space="preserve">      Viguí</t>
  </si>
  <si>
    <t xml:space="preserve">      Zapotillo</t>
  </si>
  <si>
    <t xml:space="preserve">      Manuel E. Amador Terrero</t>
  </si>
  <si>
    <t xml:space="preserve">   Montijo</t>
  </si>
  <si>
    <t xml:space="preserve">      La Garceana</t>
  </si>
  <si>
    <t xml:space="preserve">      Pilón</t>
  </si>
  <si>
    <t xml:space="preserve">      Cébaco</t>
  </si>
  <si>
    <t xml:space="preserve">      Costa Hermosa</t>
  </si>
  <si>
    <t xml:space="preserve">      Unión del Norte</t>
  </si>
  <si>
    <t xml:space="preserve">   Río de Jesús</t>
  </si>
  <si>
    <t xml:space="preserve">      Utirá</t>
  </si>
  <si>
    <t xml:space="preserve">      Catorce de Noviembre</t>
  </si>
  <si>
    <t xml:space="preserve">   San Francisco</t>
  </si>
  <si>
    <t xml:space="preserve">      Corral Falso</t>
  </si>
  <si>
    <t xml:space="preserve">      Los Hatillos</t>
  </si>
  <si>
    <t xml:space="preserve">      Remance</t>
  </si>
  <si>
    <t xml:space="preserve">      Calovébora</t>
  </si>
  <si>
    <t xml:space="preserve">      El Alto</t>
  </si>
  <si>
    <t xml:space="preserve">      El Cuay</t>
  </si>
  <si>
    <t xml:space="preserve">      El Pantano</t>
  </si>
  <si>
    <t xml:space="preserve">      Río Luis</t>
  </si>
  <si>
    <t xml:space="preserve">      Rubén Cantú</t>
  </si>
  <si>
    <t xml:space="preserve">   Santiago</t>
  </si>
  <si>
    <t xml:space="preserve">      La Peña</t>
  </si>
  <si>
    <t xml:space="preserve">      La Raya de Santa María</t>
  </si>
  <si>
    <t xml:space="preserve">      Ponuga</t>
  </si>
  <si>
    <t xml:space="preserve">      San Pedro del Espino</t>
  </si>
  <si>
    <t xml:space="preserve">      Canto del Llano</t>
  </si>
  <si>
    <t xml:space="preserve">      Carlos Santana Ávila</t>
  </si>
  <si>
    <t xml:space="preserve">      Edwin Fábrega</t>
  </si>
  <si>
    <t xml:space="preserve">      Urracá</t>
  </si>
  <si>
    <t xml:space="preserve">      Rodrigo Luque</t>
  </si>
  <si>
    <t xml:space="preserve">      Nuevo Santiago</t>
  </si>
  <si>
    <t xml:space="preserve">      Santiago Este</t>
  </si>
  <si>
    <t xml:space="preserve">      Santiago Sur</t>
  </si>
  <si>
    <t xml:space="preserve">   Soná</t>
  </si>
  <si>
    <t xml:space="preserve">      Calidonia</t>
  </si>
  <si>
    <t xml:space="preserve">      Cativé</t>
  </si>
  <si>
    <t xml:space="preserve">      El Marañón</t>
  </si>
  <si>
    <t xml:space="preserve">      La Soledad</t>
  </si>
  <si>
    <t xml:space="preserve">      Quebrada de Oro</t>
  </si>
  <si>
    <t xml:space="preserve">      Rodeo Viejo</t>
  </si>
  <si>
    <t xml:space="preserve">      Hicaco</t>
  </si>
  <si>
    <t xml:space="preserve">      La Trinchera</t>
  </si>
  <si>
    <t xml:space="preserve">   Mariato</t>
  </si>
  <si>
    <t xml:space="preserve">      Arenas</t>
  </si>
  <si>
    <t xml:space="preserve">      Quebro</t>
  </si>
  <si>
    <t xml:space="preserve">      Tebario</t>
  </si>
  <si>
    <t xml:space="preserve">   Comarca Kuna Yala</t>
  </si>
  <si>
    <t xml:space="preserve">      Ailigandí</t>
  </si>
  <si>
    <t xml:space="preserve">      Puerto Obaldía</t>
  </si>
  <si>
    <t xml:space="preserve">      Tubualá</t>
  </si>
  <si>
    <t xml:space="preserve">   Cémaco</t>
  </si>
  <si>
    <t xml:space="preserve">      Lajas Blancas</t>
  </si>
  <si>
    <t xml:space="preserve">      Manuel Ortega</t>
  </si>
  <si>
    <t xml:space="preserve">   Sambú</t>
  </si>
  <si>
    <t xml:space="preserve">      Río Sábalo</t>
  </si>
  <si>
    <t xml:space="preserve">      Jingurudo</t>
  </si>
  <si>
    <t xml:space="preserve">   Besiko</t>
  </si>
  <si>
    <t xml:space="preserve">      Boca de Balsa</t>
  </si>
  <si>
    <t xml:space="preserve">      Camarón Arriba</t>
  </si>
  <si>
    <t xml:space="preserve">      Cerro Banco</t>
  </si>
  <si>
    <t xml:space="preserve">      Cerro de Patena</t>
  </si>
  <si>
    <t xml:space="preserve">      Emplanada de Chorcha</t>
  </si>
  <si>
    <t xml:space="preserve">      Nämnoni</t>
  </si>
  <si>
    <t xml:space="preserve">      Niba</t>
  </si>
  <si>
    <t xml:space="preserve">   Mironó</t>
  </si>
  <si>
    <t xml:space="preserve">      Hato Corotú</t>
  </si>
  <si>
    <t xml:space="preserve">      Hato Culantro</t>
  </si>
  <si>
    <t xml:space="preserve">      Hato Jobo</t>
  </si>
  <si>
    <t xml:space="preserve">      Hato Julí</t>
  </si>
  <si>
    <t xml:space="preserve">      Quebrada de Loro</t>
  </si>
  <si>
    <t xml:space="preserve">      Salto Dupí</t>
  </si>
  <si>
    <t xml:space="preserve">   Müna</t>
  </si>
  <si>
    <t xml:space="preserve">      Alto Caballero</t>
  </si>
  <si>
    <t xml:space="preserve">      Bakama</t>
  </si>
  <si>
    <t xml:space="preserve">      Cerro Caña</t>
  </si>
  <si>
    <t xml:space="preserve">      Cerro Puerco</t>
  </si>
  <si>
    <t xml:space="preserve">      Krüa</t>
  </si>
  <si>
    <t xml:space="preserve">      Maraca</t>
  </si>
  <si>
    <t xml:space="preserve">      Nibra</t>
  </si>
  <si>
    <t xml:space="preserve">      Roka</t>
  </si>
  <si>
    <t xml:space="preserve">      Sitio Prado</t>
  </si>
  <si>
    <t xml:space="preserve">      Ümani</t>
  </si>
  <si>
    <t xml:space="preserve">      Dikeri</t>
  </si>
  <si>
    <t xml:space="preserve">      Diko</t>
  </si>
  <si>
    <t xml:space="preserve">      Kikari</t>
  </si>
  <si>
    <t xml:space="preserve">      Mreeni</t>
  </si>
  <si>
    <t xml:space="preserve">   Nole Duima</t>
  </si>
  <si>
    <t xml:space="preserve">      Hato Chamí</t>
  </si>
  <si>
    <t xml:space="preserve">      Jädaberi</t>
  </si>
  <si>
    <t xml:space="preserve">      Lajero</t>
  </si>
  <si>
    <t xml:space="preserve">      Susama</t>
  </si>
  <si>
    <t xml:space="preserve">   Ñürüm</t>
  </si>
  <si>
    <t xml:space="preserve">      Agua Salud</t>
  </si>
  <si>
    <t xml:space="preserve">      Alto de Jesús</t>
  </si>
  <si>
    <t xml:space="preserve">      Cerro Pelado</t>
  </si>
  <si>
    <t xml:space="preserve">      El Bale</t>
  </si>
  <si>
    <t xml:space="preserve">      El Paredón</t>
  </si>
  <si>
    <t xml:space="preserve">      El Piro</t>
  </si>
  <si>
    <t xml:space="preserve">      Güibale</t>
  </si>
  <si>
    <t xml:space="preserve">      El Peñón</t>
  </si>
  <si>
    <t xml:space="preserve">   Kankintú</t>
  </si>
  <si>
    <t xml:space="preserve">      Kankintú</t>
  </si>
  <si>
    <t xml:space="preserve">      Mününi</t>
  </si>
  <si>
    <t xml:space="preserve">      Piedra Roja</t>
  </si>
  <si>
    <t xml:space="preserve">      Calante</t>
  </si>
  <si>
    <t xml:space="preserve">      Tolote</t>
  </si>
  <si>
    <t xml:space="preserve">   Kusapín</t>
  </si>
  <si>
    <t xml:space="preserve">      Bahía Azul</t>
  </si>
  <si>
    <t xml:space="preserve">      Río Chiriquí</t>
  </si>
  <si>
    <t xml:space="preserve">      Tobobe</t>
  </si>
  <si>
    <t xml:space="preserve">   Jirondai</t>
  </si>
  <si>
    <t xml:space="preserve">      Samboa</t>
  </si>
  <si>
    <t xml:space="preserve">      Bürí</t>
  </si>
  <si>
    <t xml:space="preserve">      Guariviara</t>
  </si>
  <si>
    <t xml:space="preserve">      Man Creek</t>
  </si>
  <si>
    <t xml:space="preserve">      Tuwai</t>
  </si>
  <si>
    <t>-   Cantidad nula o cero.</t>
  </si>
  <si>
    <t xml:space="preserve">      Santa Catalina o Calovébora</t>
  </si>
  <si>
    <t xml:space="preserve">      Alto Bilingüe</t>
  </si>
  <si>
    <t xml:space="preserve">      Loma Yuca</t>
  </si>
  <si>
    <t xml:space="preserve">      San Pedrito</t>
  </si>
  <si>
    <t xml:space="preserve">      Valle Bonito</t>
  </si>
  <si>
    <t xml:space="preserve">      El Piro No.2</t>
  </si>
  <si>
    <t>Cuadro 15.  EXPLOTACIONES, NÚMERO DE PLANTAS, SUPERFICIE Y COSECHA DE GUANÁBANA EN LA REPÚBLICA, SEGÚN PROVINCIA, COMARCA INDÍGENA, DISTRITO Y CORREGIMIENTO: AÑO AGRÍCOLA 2023/24</t>
  </si>
  <si>
    <t>Explotaciones</t>
  </si>
  <si>
    <t xml:space="preserve">      Bocas del Toro (cabecera)</t>
  </si>
  <si>
    <t xml:space="preserve">      Changuinola (cabecera)</t>
  </si>
  <si>
    <t xml:space="preserve">      Chiriquí Grande (cabecera)</t>
  </si>
  <si>
    <t xml:space="preserve">      Almirante (cabecera)</t>
  </si>
  <si>
    <t xml:space="preserve">      Aguadulce (cabecera)</t>
  </si>
  <si>
    <t xml:space="preserve">      Antón (cabecera)</t>
  </si>
  <si>
    <t xml:space="preserve">      La Pintada (cabecera)</t>
  </si>
  <si>
    <t xml:space="preserve">      Natá (cabecera)</t>
  </si>
  <si>
    <t xml:space="preserve">      Olá (cabecera)</t>
  </si>
  <si>
    <t xml:space="preserve">      Penonomé (cabecera)</t>
  </si>
  <si>
    <t xml:space="preserve">      Nuevo Chagres (cabecera)</t>
  </si>
  <si>
    <t xml:space="preserve">      Miguel de la Borda (cabecera)</t>
  </si>
  <si>
    <t xml:space="preserve">      Portobelo (cabecera)</t>
  </si>
  <si>
    <t xml:space="preserve">      Palenque (cabecera)</t>
  </si>
  <si>
    <t xml:space="preserve">      Alanje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</si>
  <si>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</si>
  <si>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</si>
  <si>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</si>
  <si>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David (cabecera)</t>
  </si>
  <si>
    <t xml:space="preserve">      Dolega (cabecera)</t>
  </si>
  <si>
    <t xml:space="preserve">      Gualaca (cabecera)</t>
  </si>
  <si>
    <t xml:space="preserve">      Remedios (cabecera)</t>
  </si>
  <si>
    <t xml:space="preserve">      Río Sereno (cabecera)</t>
  </si>
  <si>
    <t xml:space="preserve">      Las Lajas (cabecera)</t>
  </si>
  <si>
    <t xml:space="preserve">      Horconcitos (cabecera)</t>
  </si>
  <si>
    <t xml:space="preserve">      Tolé (cabecera)</t>
  </si>
  <si>
    <t xml:space="preserve">      La Palma (cabecera)</t>
  </si>
  <si>
    <t xml:space="preserve">      El Real de Santa María (cabecera)</t>
  </si>
  <si>
    <t xml:space="preserve">      Chitré (cabecera)</t>
  </si>
  <si>
    <t xml:space="preserve">      Las Minas (cabecera)</t>
  </si>
  <si>
    <t xml:space="preserve">      Los Pozos (cabecera)</t>
  </si>
  <si>
    <t xml:space="preserve">      Ocú (cabecera)</t>
  </si>
  <si>
    <t xml:space="preserve">      Parita (cabecera)</t>
  </si>
  <si>
    <t xml:space="preserve">      Pesé (cabecera)</t>
  </si>
  <si>
    <t xml:space="preserve">      Santa María (cabecera)</t>
  </si>
  <si>
    <t xml:space="preserve">      Guararé (cabecera)</t>
  </si>
  <si>
    <t xml:space="preserve">      Las Tablas (cabecera)</t>
  </si>
  <si>
    <t xml:space="preserve">      La Villa de Los Santos (cabecera)</t>
  </si>
  <si>
    <t xml:space="preserve">      Macaracas (cabecera)</t>
  </si>
  <si>
    <t xml:space="preserve">      Pedasí (cabecera)</t>
  </si>
  <si>
    <t xml:space="preserve">      Pocrí (cabecera)</t>
  </si>
  <si>
    <t xml:space="preserve">      Tonosí (cabecera)</t>
  </si>
  <si>
    <t xml:space="preserve">      San Miguel (cabecera)</t>
  </si>
  <si>
    <t xml:space="preserve">      Chimán (cabecera)</t>
  </si>
  <si>
    <t xml:space="preserve">      Arraiján (cabecera)</t>
  </si>
  <si>
    <t xml:space="preserve">      Capira (cabecera)</t>
  </si>
  <si>
    <t xml:space="preserve">      Chame (cabecera)</t>
  </si>
  <si>
    <t xml:space="preserve">      San Carlos (cabecera)</t>
  </si>
  <si>
    <t xml:space="preserve">      Atalaya (cabecera)</t>
  </si>
  <si>
    <t xml:space="preserve">      Calobre (cabecera)</t>
  </si>
  <si>
    <t xml:space="preserve">      Cañazas (cabecera)</t>
  </si>
  <si>
    <t xml:space="preserve">      La Mesa (cabecera)</t>
  </si>
  <si>
    <t xml:space="preserve">      Las Palmas (cabecera)</t>
  </si>
  <si>
    <t xml:space="preserve">      Montijo (cabecera)</t>
  </si>
  <si>
    <t xml:space="preserve">      Río de Jesús (cabecera)</t>
  </si>
  <si>
    <t xml:space="preserve">      San Francisco (cabecera)</t>
  </si>
  <si>
    <t xml:space="preserve">      Santa Fe (cabecera)</t>
  </si>
  <si>
    <t xml:space="preserve">      Santiago (cabecera)</t>
  </si>
  <si>
    <t xml:space="preserve">      Soná (cabecera)</t>
  </si>
  <si>
    <t xml:space="preserve">      Llano de Catival o Mariato (cabecera)</t>
  </si>
  <si>
    <t xml:space="preserve">      Narganá (cabecera)</t>
  </si>
  <si>
    <t xml:space="preserve">      Cirilo Guaynora (cabecera)</t>
  </si>
  <si>
    <t xml:space="preserve">      Soloy (cabecera)</t>
  </si>
  <si>
    <t xml:space="preserve">      Hato Pilón (cabecera)</t>
  </si>
  <si>
    <t xml:space="preserve">      Chichica (cabecera)</t>
  </si>
  <si>
    <t xml:space="preserve">      Cerro Iglesias (cabecera)</t>
  </si>
  <si>
    <t xml:space="preserve">      Buenos Aires (cabecera)</t>
  </si>
  <si>
    <t xml:space="preserve">      Bisira (cabecera)</t>
  </si>
  <si>
    <t xml:space="preserve">      Kusapín (cabecera)</t>
  </si>
  <si>
    <t xml:space="preserve">Panamá Oeste </t>
  </si>
  <si>
    <t xml:space="preserve">      Coclé del Norte</t>
  </si>
  <si>
    <t xml:space="preserve">      Chepo (cabecera) </t>
  </si>
  <si>
    <t xml:space="preserve">      Comarca Kuna de Madungandí</t>
  </si>
  <si>
    <t>NOTA: Las provincias, comarcas indígenas, distritos y corregimientos que no registraron aportación, no fueron incluidos en el cuadro.</t>
  </si>
  <si>
    <t>TOTAL</t>
  </si>
  <si>
    <t>Cosecha (En unidades)</t>
  </si>
  <si>
    <t>Superficie total 
(En hectáreas)</t>
  </si>
  <si>
    <t xml:space="preserve">      Gatú o Gatucito</t>
  </si>
  <si>
    <t xml:space="preserve">   Santa Catalina o Calovébora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</si>
</sst>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165" fontId="5" fillId="2" borderId="0" xfId="1" applyNumberFormat="1" applyFont="1" applyFill="1" applyBorder="1" applyAlignment="1">
      <alignment vertical="center" wrapText="1"/>
    </xf>
    <xf numFmtId="165" fontId="5" fillId="2" borderId="6" xfId="1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Border="1"/>
    <xf numFmtId="49" fontId="1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vertical="center"/>
    </xf>
    <xf numFmtId="49" fontId="3" fillId="2" borderId="7" xfId="0" applyNumberFormat="1" applyFont="1" applyFill="1" applyBorder="1" applyAlignment="1">
      <alignment vertical="center"/>
    </xf>
    <xf numFmtId="49" fontId="1" fillId="2" borderId="0" xfId="0" applyNumberFormat="1" applyFont="1" applyFill="1"/>
    <xf numFmtId="3" fontId="7" fillId="2" borderId="11" xfId="0" applyNumberFormat="1" applyFont="1" applyFill="1" applyBorder="1" applyAlignment="1">
      <alignment vertical="center"/>
    </xf>
    <xf numFmtId="3" fontId="4" fillId="2" borderId="1" xfId="1" applyNumberFormat="1" applyFont="1" applyFill="1" applyBorder="1" applyAlignment="1">
      <alignment horizontal="right" vertical="center" wrapText="1"/>
    </xf>
    <xf numFmtId="3" fontId="4" fillId="2" borderId="2" xfId="1" applyNumberFormat="1" applyFont="1" applyFill="1" applyBorder="1" applyAlignment="1">
      <alignment horizontal="right" vertical="center" wrapText="1"/>
    </xf>
    <xf numFmtId="3" fontId="5" fillId="2" borderId="1" xfId="1" applyNumberFormat="1" applyFont="1" applyFill="1" applyBorder="1" applyAlignment="1">
      <alignment horizontal="right" vertical="center" wrapText="1"/>
    </xf>
    <xf numFmtId="3" fontId="5" fillId="2" borderId="2" xfId="1" applyNumberFormat="1" applyFont="1" applyFill="1" applyBorder="1" applyAlignment="1">
      <alignment horizontal="right" vertical="center" wrapText="1"/>
    </xf>
    <xf numFmtId="3" fontId="2" fillId="2" borderId="11" xfId="0" applyNumberFormat="1" applyFont="1" applyFill="1" applyBorder="1" applyAlignment="1">
      <alignment vertical="center"/>
    </xf>
    <xf numFmtId="3" fontId="7" fillId="2" borderId="11" xfId="0" applyNumberFormat="1" applyFont="1" applyFill="1" applyBorder="1" applyAlignment="1">
      <alignment horizontal="right" vertical="center"/>
    </xf>
    <xf numFmtId="3" fontId="5" fillId="2" borderId="9" xfId="1" applyNumberFormat="1" applyFont="1" applyFill="1" applyBorder="1" applyAlignment="1">
      <alignment horizontal="right" vertical="center" wrapText="1"/>
    </xf>
    <xf numFmtId="3" fontId="5" fillId="2" borderId="10" xfId="1" applyNumberFormat="1" applyFont="1" applyFill="1" applyBorder="1" applyAlignment="1">
      <alignment horizontal="right" vertical="center" wrapText="1"/>
    </xf>
    <xf numFmtId="4" fontId="7" fillId="2" borderId="11" xfId="0" applyNumberFormat="1" applyFont="1" applyFill="1" applyBorder="1" applyAlignment="1">
      <alignment vertical="center"/>
    </xf>
    <xf numFmtId="4" fontId="4" fillId="2" borderId="1" xfId="1" applyNumberFormat="1" applyFont="1" applyFill="1" applyBorder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4" fontId="2" fillId="2" borderId="11" xfId="0" applyNumberFormat="1" applyFont="1" applyFill="1" applyBorder="1" applyAlignment="1">
      <alignment vertical="center"/>
    </xf>
    <xf numFmtId="4" fontId="5" fillId="2" borderId="9" xfId="1" applyNumberFormat="1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5" fillId="2" borderId="12" xfId="0" applyFont="1" applyFill="1" applyBorder="1" applyAlignment="1">
      <alignment horizontal="left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0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5.140625" style="1" customWidth="1"/>
    <col min="2" max="8" width="10.7109375" style="1" customWidth="1"/>
    <col min="9" max="16384" width="9.140625" style="1"/>
  </cols>
  <sheetData>
    <row r="1" spans="1:8" ht="60" customHeight="1" x14ac:dyDescent="0.2">
      <c r="A1" s="29" t="s">
        <v>650</v>
      </c>
      <c r="B1" s="29"/>
      <c r="C1" s="29"/>
      <c r="D1" s="29"/>
      <c r="E1" s="29"/>
      <c r="F1" s="29"/>
      <c r="G1" s="29"/>
      <c r="H1" s="29"/>
    </row>
    <row r="2" spans="1:8" ht="30" customHeight="1" x14ac:dyDescent="0.2">
      <c r="A2" s="31" t="s">
        <v>0</v>
      </c>
      <c r="B2" s="30" t="s">
        <v>651</v>
      </c>
      <c r="C2" s="30"/>
      <c r="D2" s="30"/>
      <c r="E2" s="30" t="s">
        <v>18</v>
      </c>
      <c r="F2" s="30"/>
      <c r="G2" s="30" t="s">
        <v>728</v>
      </c>
      <c r="H2" s="33" t="s">
        <v>727</v>
      </c>
    </row>
    <row r="3" spans="1:8" ht="39.950000000000003" customHeight="1" x14ac:dyDescent="0.2">
      <c r="A3" s="32"/>
      <c r="B3" s="4" t="s">
        <v>2</v>
      </c>
      <c r="C3" s="4" t="s">
        <v>3</v>
      </c>
      <c r="D3" s="4" t="s">
        <v>4</v>
      </c>
      <c r="E3" s="4" t="s">
        <v>2</v>
      </c>
      <c r="F3" s="4" t="s">
        <v>1</v>
      </c>
      <c r="G3" s="30"/>
      <c r="H3" s="33"/>
    </row>
    <row r="4" spans="1:8" ht="21" customHeight="1" x14ac:dyDescent="0.2">
      <c r="A4" s="5" t="s">
        <v>726</v>
      </c>
      <c r="B4" s="12">
        <f>+B5+B51+B111+B160+B277+B307+B364+B453+B504+B570+B687+B693+B701</f>
        <v>55352</v>
      </c>
      <c r="C4" s="12">
        <f>+C5+C51+C111+C160+C277+C307+C364+C453+C504+C570+C687+C693+C701</f>
        <v>2650</v>
      </c>
      <c r="D4" s="12">
        <f>+D5+D51+D111+D160+D277+D307+D364+D453+D504+D570+D687+D693+D701</f>
        <v>52702</v>
      </c>
      <c r="E4" s="12">
        <f>+E5+E51+E111+E160+E277+E307+E364+E453+E504+E570+E687+E693+E701</f>
        <v>225693</v>
      </c>
      <c r="F4" s="12">
        <f>+F5+F51+F111+F160+F277+F307+F364+F453+F504+F570+F687+F693+F701</f>
        <v>117994</v>
      </c>
      <c r="G4" s="21">
        <f t="shared" ref="G4:H4" si="0">+G5+G51+G111+G160+G277+G307+G364+G453+G504+G570+G687+G693+G701</f>
        <v>1196.99694</v>
      </c>
      <c r="H4" s="12">
        <f t="shared" si="0"/>
        <v>2508245.833333334</v>
      </c>
    </row>
    <row r="5" spans="1:8" ht="21" customHeight="1" x14ac:dyDescent="0.2">
      <c r="A5" s="2" t="s">
        <v>8</v>
      </c>
      <c r="B5" s="12">
        <f>+B6+B13+B33+B40</f>
        <v>1854</v>
      </c>
      <c r="C5" s="12">
        <f t="shared" ref="C5:H5" si="1">+C6+C13+C33+C40</f>
        <v>43</v>
      </c>
      <c r="D5" s="12">
        <f t="shared" si="1"/>
        <v>1811</v>
      </c>
      <c r="E5" s="12">
        <f t="shared" si="1"/>
        <v>9487</v>
      </c>
      <c r="F5" s="12">
        <f t="shared" si="1"/>
        <v>5485</v>
      </c>
      <c r="G5" s="21">
        <f t="shared" si="1"/>
        <v>49.740000000000009</v>
      </c>
      <c r="H5" s="12">
        <f t="shared" si="1"/>
        <v>119734</v>
      </c>
    </row>
    <row r="6" spans="1:8" ht="21" customHeight="1" x14ac:dyDescent="0.2">
      <c r="A6" s="2" t="s">
        <v>19</v>
      </c>
      <c r="B6" s="13">
        <v>225</v>
      </c>
      <c r="C6" s="13">
        <v>5</v>
      </c>
      <c r="D6" s="13">
        <v>220</v>
      </c>
      <c r="E6" s="13">
        <v>1331.0000000000005</v>
      </c>
      <c r="F6" s="13">
        <v>692.99999999999989</v>
      </c>
      <c r="G6" s="22">
        <v>7.1650000000000054</v>
      </c>
      <c r="H6" s="14">
        <v>15347.000000000011</v>
      </c>
    </row>
    <row r="7" spans="1:8" ht="15" customHeight="1" x14ac:dyDescent="0.2">
      <c r="A7" s="2" t="s">
        <v>652</v>
      </c>
      <c r="B7" s="15">
        <v>20</v>
      </c>
      <c r="C7" s="15">
        <v>2</v>
      </c>
      <c r="D7" s="15">
        <v>18</v>
      </c>
      <c r="E7" s="15">
        <v>63.000000000000007</v>
      </c>
      <c r="F7" s="15">
        <v>36.000000000000007</v>
      </c>
      <c r="G7" s="23">
        <v>0.33</v>
      </c>
      <c r="H7" s="16">
        <v>837</v>
      </c>
    </row>
    <row r="8" spans="1:8" ht="15" customHeight="1" x14ac:dyDescent="0.2">
      <c r="A8" s="2" t="s">
        <v>20</v>
      </c>
      <c r="B8" s="15">
        <v>36</v>
      </c>
      <c r="C8" s="15">
        <v>1</v>
      </c>
      <c r="D8" s="15">
        <v>35</v>
      </c>
      <c r="E8" s="15">
        <v>123.99999999999997</v>
      </c>
      <c r="F8" s="15">
        <v>41.000000000000014</v>
      </c>
      <c r="G8" s="23">
        <v>0.65</v>
      </c>
      <c r="H8" s="16">
        <v>911.00000000000023</v>
      </c>
    </row>
    <row r="9" spans="1:8" ht="15" customHeight="1" x14ac:dyDescent="0.2">
      <c r="A9" s="2" t="s">
        <v>21</v>
      </c>
      <c r="B9" s="15">
        <v>18</v>
      </c>
      <c r="C9" s="15" t="s">
        <v>17</v>
      </c>
      <c r="D9" s="15">
        <v>18</v>
      </c>
      <c r="E9" s="15">
        <v>83</v>
      </c>
      <c r="F9" s="15">
        <v>40</v>
      </c>
      <c r="G9" s="23">
        <v>0.45499999999999996</v>
      </c>
      <c r="H9" s="16">
        <v>876.00000000000023</v>
      </c>
    </row>
    <row r="10" spans="1:8" ht="15" customHeight="1" x14ac:dyDescent="0.2">
      <c r="A10" s="2" t="s">
        <v>22</v>
      </c>
      <c r="B10" s="15">
        <v>85</v>
      </c>
      <c r="C10" s="15">
        <v>1</v>
      </c>
      <c r="D10" s="15">
        <v>84</v>
      </c>
      <c r="E10" s="15">
        <v>633</v>
      </c>
      <c r="F10" s="15">
        <v>320.99999999999994</v>
      </c>
      <c r="G10" s="23">
        <v>3.3100000000000005</v>
      </c>
      <c r="H10" s="16">
        <v>7326</v>
      </c>
    </row>
    <row r="11" spans="1:8" ht="15" customHeight="1" x14ac:dyDescent="0.2">
      <c r="A11" s="2" t="s">
        <v>23</v>
      </c>
      <c r="B11" s="15">
        <v>58</v>
      </c>
      <c r="C11" s="15">
        <v>1</v>
      </c>
      <c r="D11" s="15">
        <v>57</v>
      </c>
      <c r="E11" s="15">
        <v>266.00000000000011</v>
      </c>
      <c r="F11" s="15">
        <v>130.00000000000003</v>
      </c>
      <c r="G11" s="23">
        <v>1.5900000000000007</v>
      </c>
      <c r="H11" s="16">
        <v>2397.0000000000009</v>
      </c>
    </row>
    <row r="12" spans="1:8" ht="15" customHeight="1" x14ac:dyDescent="0.2">
      <c r="A12" s="2" t="s">
        <v>24</v>
      </c>
      <c r="B12" s="15">
        <v>8</v>
      </c>
      <c r="C12" s="15" t="s">
        <v>17</v>
      </c>
      <c r="D12" s="15">
        <v>8</v>
      </c>
      <c r="E12" s="15">
        <v>161.99999999999997</v>
      </c>
      <c r="F12" s="15">
        <v>124.99999999999999</v>
      </c>
      <c r="G12" s="23">
        <v>0.83000000000000007</v>
      </c>
      <c r="H12" s="16">
        <v>3000.0000000000005</v>
      </c>
    </row>
    <row r="13" spans="1:8" ht="21" customHeight="1" x14ac:dyDescent="0.2">
      <c r="A13" s="2" t="s">
        <v>25</v>
      </c>
      <c r="B13" s="12">
        <f t="shared" ref="B13:H13" si="2">SUM(B14:B32)</f>
        <v>1050</v>
      </c>
      <c r="C13" s="12">
        <f t="shared" si="2"/>
        <v>23</v>
      </c>
      <c r="D13" s="12">
        <f t="shared" si="2"/>
        <v>1027</v>
      </c>
      <c r="E13" s="12">
        <f t="shared" si="2"/>
        <v>3938</v>
      </c>
      <c r="F13" s="12">
        <f t="shared" si="2"/>
        <v>2295</v>
      </c>
      <c r="G13" s="21">
        <f t="shared" si="2"/>
        <v>20.81</v>
      </c>
      <c r="H13" s="12">
        <f t="shared" si="2"/>
        <v>48396.666666666664</v>
      </c>
    </row>
    <row r="14" spans="1:8" ht="15" customHeight="1" x14ac:dyDescent="0.2">
      <c r="A14" s="2" t="s">
        <v>653</v>
      </c>
      <c r="B14" s="15">
        <v>52</v>
      </c>
      <c r="C14" s="15">
        <v>1</v>
      </c>
      <c r="D14" s="15">
        <v>51</v>
      </c>
      <c r="E14" s="15">
        <v>81</v>
      </c>
      <c r="F14" s="15">
        <v>54.000000000000007</v>
      </c>
      <c r="G14" s="23">
        <v>0.4250000000000001</v>
      </c>
      <c r="H14" s="16">
        <v>1093</v>
      </c>
    </row>
    <row r="15" spans="1:8" ht="15" customHeight="1" x14ac:dyDescent="0.2">
      <c r="A15" s="2" t="s">
        <v>26</v>
      </c>
      <c r="B15" s="15">
        <v>111</v>
      </c>
      <c r="C15" s="15">
        <v>1</v>
      </c>
      <c r="D15" s="15">
        <v>110</v>
      </c>
      <c r="E15" s="15">
        <v>301.00000000000006</v>
      </c>
      <c r="F15" s="15">
        <v>195.99999999999997</v>
      </c>
      <c r="G15" s="23">
        <v>1.605</v>
      </c>
      <c r="H15" s="16">
        <v>4086.9999999999991</v>
      </c>
    </row>
    <row r="16" spans="1:8" ht="15" customHeight="1" x14ac:dyDescent="0.2">
      <c r="A16" s="2" t="s">
        <v>27</v>
      </c>
      <c r="B16" s="15">
        <v>130</v>
      </c>
      <c r="C16" s="15">
        <v>10</v>
      </c>
      <c r="D16" s="15">
        <v>120</v>
      </c>
      <c r="E16" s="15">
        <v>1076</v>
      </c>
      <c r="F16" s="15">
        <v>522.99999999999989</v>
      </c>
      <c r="G16" s="23">
        <v>5.5849999999999991</v>
      </c>
      <c r="H16" s="16">
        <v>11115.999999999996</v>
      </c>
    </row>
    <row r="17" spans="1:8" ht="15" customHeight="1" x14ac:dyDescent="0.2">
      <c r="A17" s="2" t="s">
        <v>28</v>
      </c>
      <c r="B17" s="15">
        <v>116</v>
      </c>
      <c r="C17" s="15" t="s">
        <v>17</v>
      </c>
      <c r="D17" s="15">
        <v>116</v>
      </c>
      <c r="E17" s="15">
        <v>245.99999999999994</v>
      </c>
      <c r="F17" s="15">
        <v>146</v>
      </c>
      <c r="G17" s="23">
        <v>1.3550000000000004</v>
      </c>
      <c r="H17" s="16">
        <v>3151.0000000000005</v>
      </c>
    </row>
    <row r="18" spans="1:8" ht="15" customHeight="1" x14ac:dyDescent="0.2">
      <c r="A18" s="2" t="s">
        <v>29</v>
      </c>
      <c r="B18" s="15">
        <v>12</v>
      </c>
      <c r="C18" s="15" t="s">
        <v>17</v>
      </c>
      <c r="D18" s="15">
        <v>12</v>
      </c>
      <c r="E18" s="15">
        <v>128</v>
      </c>
      <c r="F18" s="15">
        <v>83</v>
      </c>
      <c r="G18" s="23">
        <v>0.67</v>
      </c>
      <c r="H18" s="16">
        <v>2010.666666666667</v>
      </c>
    </row>
    <row r="19" spans="1:8" ht="15" customHeight="1" x14ac:dyDescent="0.2">
      <c r="A19" s="2" t="s">
        <v>30</v>
      </c>
      <c r="B19" s="15">
        <v>51</v>
      </c>
      <c r="C19" s="15" t="s">
        <v>17</v>
      </c>
      <c r="D19" s="15">
        <v>51</v>
      </c>
      <c r="E19" s="15">
        <v>222.00000000000003</v>
      </c>
      <c r="F19" s="15">
        <v>84</v>
      </c>
      <c r="G19" s="23">
        <v>1.1749999999999996</v>
      </c>
      <c r="H19" s="16">
        <v>1841.333333333333</v>
      </c>
    </row>
    <row r="20" spans="1:8" ht="15" customHeight="1" x14ac:dyDescent="0.2">
      <c r="A20" s="2" t="s">
        <v>31</v>
      </c>
      <c r="B20" s="15">
        <v>26</v>
      </c>
      <c r="C20" s="15">
        <v>2</v>
      </c>
      <c r="D20" s="15">
        <v>24</v>
      </c>
      <c r="E20" s="15">
        <v>89.999999999999986</v>
      </c>
      <c r="F20" s="15">
        <v>52.999999999999986</v>
      </c>
      <c r="G20" s="23">
        <v>0.48</v>
      </c>
      <c r="H20" s="16">
        <v>1223.3333333333333</v>
      </c>
    </row>
    <row r="21" spans="1:8" ht="15" customHeight="1" x14ac:dyDescent="0.2">
      <c r="A21" s="2" t="s">
        <v>32</v>
      </c>
      <c r="B21" s="15">
        <v>1</v>
      </c>
      <c r="C21" s="15" t="s">
        <v>17</v>
      </c>
      <c r="D21" s="15">
        <v>1</v>
      </c>
      <c r="E21" s="15">
        <v>2</v>
      </c>
      <c r="F21" s="15" t="s">
        <v>17</v>
      </c>
      <c r="G21" s="23">
        <v>0.01</v>
      </c>
      <c r="H21" s="16" t="s">
        <v>17</v>
      </c>
    </row>
    <row r="22" spans="1:8" ht="15" customHeight="1" x14ac:dyDescent="0.2">
      <c r="A22" s="2" t="s">
        <v>33</v>
      </c>
      <c r="B22" s="15">
        <v>46</v>
      </c>
      <c r="C22" s="15" t="s">
        <v>17</v>
      </c>
      <c r="D22" s="15">
        <v>46</v>
      </c>
      <c r="E22" s="15">
        <v>99.000000000000028</v>
      </c>
      <c r="F22" s="15">
        <v>65.999999999999986</v>
      </c>
      <c r="G22" s="23">
        <v>0.53</v>
      </c>
      <c r="H22" s="16">
        <v>1240</v>
      </c>
    </row>
    <row r="23" spans="1:8" ht="15" customHeight="1" x14ac:dyDescent="0.2">
      <c r="A23" s="2" t="s">
        <v>34</v>
      </c>
      <c r="B23" s="15">
        <v>155</v>
      </c>
      <c r="C23" s="15">
        <v>2</v>
      </c>
      <c r="D23" s="15">
        <v>153</v>
      </c>
      <c r="E23" s="15">
        <v>590</v>
      </c>
      <c r="F23" s="15">
        <v>397.00000000000023</v>
      </c>
      <c r="G23" s="23">
        <v>3.1349999999999998</v>
      </c>
      <c r="H23" s="16">
        <v>8545.3333333333339</v>
      </c>
    </row>
    <row r="24" spans="1:8" ht="15" customHeight="1" x14ac:dyDescent="0.2">
      <c r="A24" s="2" t="s">
        <v>35</v>
      </c>
      <c r="B24" s="15">
        <v>14</v>
      </c>
      <c r="C24" s="15" t="s">
        <v>17</v>
      </c>
      <c r="D24" s="15">
        <v>14</v>
      </c>
      <c r="E24" s="15">
        <v>25.999999999999996</v>
      </c>
      <c r="F24" s="15">
        <v>11</v>
      </c>
      <c r="G24" s="23">
        <v>0.14499999999999999</v>
      </c>
      <c r="H24" s="16">
        <v>228.00000000000003</v>
      </c>
    </row>
    <row r="25" spans="1:8" ht="15" customHeight="1" x14ac:dyDescent="0.2">
      <c r="A25" s="2" t="s">
        <v>36</v>
      </c>
      <c r="B25" s="15">
        <v>87</v>
      </c>
      <c r="C25" s="15">
        <v>5</v>
      </c>
      <c r="D25" s="15">
        <v>82</v>
      </c>
      <c r="E25" s="15">
        <v>192.00000000000003</v>
      </c>
      <c r="F25" s="15">
        <v>108.99999999999997</v>
      </c>
      <c r="G25" s="23">
        <v>1.0050000000000001</v>
      </c>
      <c r="H25" s="16">
        <v>2010.9999999999998</v>
      </c>
    </row>
    <row r="26" spans="1:8" ht="15" customHeight="1" x14ac:dyDescent="0.2">
      <c r="A26" s="2" t="s">
        <v>37</v>
      </c>
      <c r="B26" s="15">
        <v>81</v>
      </c>
      <c r="C26" s="15">
        <v>1</v>
      </c>
      <c r="D26" s="15">
        <v>80</v>
      </c>
      <c r="E26" s="15">
        <v>318.99999999999994</v>
      </c>
      <c r="F26" s="15">
        <v>192.99999999999997</v>
      </c>
      <c r="G26" s="23">
        <v>1.655</v>
      </c>
      <c r="H26" s="16">
        <v>4325</v>
      </c>
    </row>
    <row r="27" spans="1:8" ht="15" customHeight="1" x14ac:dyDescent="0.2">
      <c r="A27" s="2" t="s">
        <v>38</v>
      </c>
      <c r="B27" s="15">
        <v>13</v>
      </c>
      <c r="C27" s="15" t="s">
        <v>17</v>
      </c>
      <c r="D27" s="15">
        <v>13</v>
      </c>
      <c r="E27" s="15">
        <v>30.000000000000004</v>
      </c>
      <c r="F27" s="15">
        <v>11</v>
      </c>
      <c r="G27" s="23">
        <v>0.17</v>
      </c>
      <c r="H27" s="16">
        <v>257.00000000000006</v>
      </c>
    </row>
    <row r="28" spans="1:8" ht="15" customHeight="1" x14ac:dyDescent="0.2">
      <c r="A28" s="2" t="s">
        <v>39</v>
      </c>
      <c r="B28" s="15">
        <v>45</v>
      </c>
      <c r="C28" s="15">
        <v>1</v>
      </c>
      <c r="D28" s="15">
        <v>44</v>
      </c>
      <c r="E28" s="15">
        <v>255</v>
      </c>
      <c r="F28" s="15">
        <v>178.99999999999997</v>
      </c>
      <c r="G28" s="23">
        <v>1.3299999999999998</v>
      </c>
      <c r="H28" s="16">
        <v>3094</v>
      </c>
    </row>
    <row r="29" spans="1:8" ht="15" customHeight="1" x14ac:dyDescent="0.2">
      <c r="A29" s="2" t="s">
        <v>40</v>
      </c>
      <c r="B29" s="15">
        <v>2</v>
      </c>
      <c r="C29" s="15" t="s">
        <v>17</v>
      </c>
      <c r="D29" s="15">
        <v>2</v>
      </c>
      <c r="E29" s="15">
        <v>3</v>
      </c>
      <c r="F29" s="15">
        <v>3</v>
      </c>
      <c r="G29" s="23">
        <v>1.4999999999999999E-2</v>
      </c>
      <c r="H29" s="16">
        <v>72</v>
      </c>
    </row>
    <row r="30" spans="1:8" ht="15" customHeight="1" x14ac:dyDescent="0.2">
      <c r="A30" s="2" t="s">
        <v>41</v>
      </c>
      <c r="B30" s="15">
        <v>80</v>
      </c>
      <c r="C30" s="15" t="s">
        <v>17</v>
      </c>
      <c r="D30" s="15">
        <v>80</v>
      </c>
      <c r="E30" s="15">
        <v>201.99999999999994</v>
      </c>
      <c r="F30" s="15">
        <v>139.00000000000003</v>
      </c>
      <c r="G30" s="23">
        <v>1.1000000000000003</v>
      </c>
      <c r="H30" s="16">
        <v>3099.0000000000005</v>
      </c>
    </row>
    <row r="31" spans="1:8" ht="15" customHeight="1" x14ac:dyDescent="0.2">
      <c r="A31" s="2" t="s">
        <v>42</v>
      </c>
      <c r="B31" s="15">
        <v>13</v>
      </c>
      <c r="C31" s="15" t="s">
        <v>17</v>
      </c>
      <c r="D31" s="15">
        <v>13</v>
      </c>
      <c r="E31" s="15">
        <v>24</v>
      </c>
      <c r="F31" s="15">
        <v>18</v>
      </c>
      <c r="G31" s="23">
        <v>0.13000000000000003</v>
      </c>
      <c r="H31" s="16">
        <v>358</v>
      </c>
    </row>
    <row r="32" spans="1:8" ht="15" customHeight="1" x14ac:dyDescent="0.2">
      <c r="A32" s="2" t="s">
        <v>43</v>
      </c>
      <c r="B32" s="15">
        <v>15</v>
      </c>
      <c r="C32" s="15" t="s">
        <v>17</v>
      </c>
      <c r="D32" s="15">
        <v>15</v>
      </c>
      <c r="E32" s="15">
        <v>52.000000000000007</v>
      </c>
      <c r="F32" s="15">
        <v>30.000000000000007</v>
      </c>
      <c r="G32" s="23">
        <v>0.29000000000000004</v>
      </c>
      <c r="H32" s="16">
        <v>645.00000000000011</v>
      </c>
    </row>
    <row r="33" spans="1:8" ht="21" customHeight="1" x14ac:dyDescent="0.2">
      <c r="A33" s="2" t="s">
        <v>44</v>
      </c>
      <c r="B33" s="12">
        <f t="shared" ref="B33:H33" si="3">SUM(B34:B39)</f>
        <v>230</v>
      </c>
      <c r="C33" s="12">
        <f t="shared" si="3"/>
        <v>3</v>
      </c>
      <c r="D33" s="12">
        <f t="shared" si="3"/>
        <v>227</v>
      </c>
      <c r="E33" s="12">
        <f t="shared" si="3"/>
        <v>1610.9999999999998</v>
      </c>
      <c r="F33" s="12">
        <f t="shared" si="3"/>
        <v>996</v>
      </c>
      <c r="G33" s="21">
        <f t="shared" si="3"/>
        <v>8.4550000000000018</v>
      </c>
      <c r="H33" s="12">
        <f t="shared" si="3"/>
        <v>22609</v>
      </c>
    </row>
    <row r="34" spans="1:8" ht="15" customHeight="1" x14ac:dyDescent="0.2">
      <c r="A34" s="2" t="s">
        <v>654</v>
      </c>
      <c r="B34" s="15">
        <v>35</v>
      </c>
      <c r="C34" s="15" t="s">
        <v>17</v>
      </c>
      <c r="D34" s="15">
        <v>35</v>
      </c>
      <c r="E34" s="15">
        <v>359.99999999999989</v>
      </c>
      <c r="F34" s="15">
        <v>160</v>
      </c>
      <c r="G34" s="23">
        <v>1.8450000000000004</v>
      </c>
      <c r="H34" s="16">
        <v>3820.9999999999991</v>
      </c>
    </row>
    <row r="35" spans="1:8" ht="15" customHeight="1" x14ac:dyDescent="0.2">
      <c r="A35" s="2" t="s">
        <v>45</v>
      </c>
      <c r="B35" s="15">
        <v>9</v>
      </c>
      <c r="C35" s="15" t="s">
        <v>17</v>
      </c>
      <c r="D35" s="15">
        <v>9</v>
      </c>
      <c r="E35" s="15">
        <v>369</v>
      </c>
      <c r="F35" s="15">
        <v>362</v>
      </c>
      <c r="G35" s="23">
        <v>1.8600000000000005</v>
      </c>
      <c r="H35" s="16">
        <v>8651</v>
      </c>
    </row>
    <row r="36" spans="1:8" ht="15" customHeight="1" x14ac:dyDescent="0.2">
      <c r="A36" s="2" t="s">
        <v>46</v>
      </c>
      <c r="B36" s="15">
        <v>87</v>
      </c>
      <c r="C36" s="15" t="s">
        <v>17</v>
      </c>
      <c r="D36" s="15">
        <v>87</v>
      </c>
      <c r="E36" s="15">
        <v>384.99999999999994</v>
      </c>
      <c r="F36" s="15">
        <v>155.99999999999994</v>
      </c>
      <c r="G36" s="23">
        <v>2.0649999999999999</v>
      </c>
      <c r="H36" s="16">
        <v>3547</v>
      </c>
    </row>
    <row r="37" spans="1:8" ht="15" customHeight="1" x14ac:dyDescent="0.2">
      <c r="A37" s="2" t="s">
        <v>47</v>
      </c>
      <c r="B37" s="15">
        <v>7</v>
      </c>
      <c r="C37" s="15">
        <v>1</v>
      </c>
      <c r="D37" s="15">
        <v>6</v>
      </c>
      <c r="E37" s="15">
        <v>36</v>
      </c>
      <c r="F37" s="15">
        <v>28</v>
      </c>
      <c r="G37" s="23">
        <v>0.19000000000000003</v>
      </c>
      <c r="H37" s="16">
        <v>552</v>
      </c>
    </row>
    <row r="38" spans="1:8" ht="15" customHeight="1" x14ac:dyDescent="0.2">
      <c r="A38" s="2" t="s">
        <v>48</v>
      </c>
      <c r="B38" s="15">
        <v>36</v>
      </c>
      <c r="C38" s="15" t="s">
        <v>17</v>
      </c>
      <c r="D38" s="15">
        <v>36</v>
      </c>
      <c r="E38" s="15">
        <v>167</v>
      </c>
      <c r="F38" s="15">
        <v>77.000000000000014</v>
      </c>
      <c r="G38" s="23">
        <v>0.87499999999999989</v>
      </c>
      <c r="H38" s="16">
        <v>1560.0000000000005</v>
      </c>
    </row>
    <row r="39" spans="1:8" ht="15" customHeight="1" x14ac:dyDescent="0.2">
      <c r="A39" s="2" t="s">
        <v>49</v>
      </c>
      <c r="B39" s="15">
        <v>56</v>
      </c>
      <c r="C39" s="15">
        <v>2</v>
      </c>
      <c r="D39" s="15">
        <v>54</v>
      </c>
      <c r="E39" s="15">
        <v>293.99999999999994</v>
      </c>
      <c r="F39" s="15">
        <v>213.00000000000003</v>
      </c>
      <c r="G39" s="23">
        <v>1.62</v>
      </c>
      <c r="H39" s="16">
        <v>4478</v>
      </c>
    </row>
    <row r="40" spans="1:8" ht="21" customHeight="1" x14ac:dyDescent="0.2">
      <c r="A40" s="2" t="s">
        <v>50</v>
      </c>
      <c r="B40" s="12">
        <f t="shared" ref="B40:H40" si="4">SUM(B41:B50)</f>
        <v>349</v>
      </c>
      <c r="C40" s="12">
        <f t="shared" si="4"/>
        <v>12</v>
      </c>
      <c r="D40" s="12">
        <f t="shared" si="4"/>
        <v>337</v>
      </c>
      <c r="E40" s="12">
        <f t="shared" si="4"/>
        <v>2606.9999999999995</v>
      </c>
      <c r="F40" s="12">
        <f t="shared" si="4"/>
        <v>1501</v>
      </c>
      <c r="G40" s="21">
        <f t="shared" si="4"/>
        <v>13.31</v>
      </c>
      <c r="H40" s="12">
        <f t="shared" si="4"/>
        <v>33381.333333333336</v>
      </c>
    </row>
    <row r="41" spans="1:8" ht="15" customHeight="1" x14ac:dyDescent="0.2">
      <c r="A41" s="2" t="s">
        <v>655</v>
      </c>
      <c r="B41" s="15">
        <v>65</v>
      </c>
      <c r="C41" s="15">
        <v>1</v>
      </c>
      <c r="D41" s="15">
        <v>64</v>
      </c>
      <c r="E41" s="15">
        <v>215.99999999999997</v>
      </c>
      <c r="F41" s="15">
        <v>112.99999999999999</v>
      </c>
      <c r="G41" s="23">
        <v>1.1350000000000005</v>
      </c>
      <c r="H41" s="16">
        <v>2628.666666666667</v>
      </c>
    </row>
    <row r="42" spans="1:8" ht="15" customHeight="1" x14ac:dyDescent="0.2">
      <c r="A42" s="2" t="s">
        <v>51</v>
      </c>
      <c r="B42" s="15">
        <v>15</v>
      </c>
      <c r="C42" s="15" t="s">
        <v>17</v>
      </c>
      <c r="D42" s="15">
        <v>15</v>
      </c>
      <c r="E42" s="15">
        <v>41</v>
      </c>
      <c r="F42" s="15">
        <v>35</v>
      </c>
      <c r="G42" s="23">
        <v>0.215</v>
      </c>
      <c r="H42" s="16">
        <v>703.66666666666663</v>
      </c>
    </row>
    <row r="43" spans="1:8" ht="15" customHeight="1" x14ac:dyDescent="0.2">
      <c r="A43" s="2" t="s">
        <v>52</v>
      </c>
      <c r="B43" s="15">
        <v>81</v>
      </c>
      <c r="C43" s="15">
        <v>5</v>
      </c>
      <c r="D43" s="15">
        <v>76</v>
      </c>
      <c r="E43" s="15">
        <v>625</v>
      </c>
      <c r="F43" s="15">
        <v>479.00000000000006</v>
      </c>
      <c r="G43" s="23">
        <v>3.0000000000000004</v>
      </c>
      <c r="H43" s="16">
        <v>10877.999999999996</v>
      </c>
    </row>
    <row r="44" spans="1:8" ht="15" customHeight="1" x14ac:dyDescent="0.2">
      <c r="A44" s="2" t="s">
        <v>53</v>
      </c>
      <c r="B44" s="15">
        <v>9</v>
      </c>
      <c r="C44" s="15" t="s">
        <v>17</v>
      </c>
      <c r="D44" s="15">
        <v>9</v>
      </c>
      <c r="E44" s="15">
        <v>64</v>
      </c>
      <c r="F44" s="15">
        <v>19</v>
      </c>
      <c r="G44" s="23">
        <v>0.34000000000000008</v>
      </c>
      <c r="H44" s="16">
        <v>244</v>
      </c>
    </row>
    <row r="45" spans="1:8" ht="15" customHeight="1" x14ac:dyDescent="0.2">
      <c r="A45" s="2" t="s">
        <v>54</v>
      </c>
      <c r="B45" s="15">
        <v>64</v>
      </c>
      <c r="C45" s="15" t="s">
        <v>17</v>
      </c>
      <c r="D45" s="15">
        <v>64</v>
      </c>
      <c r="E45" s="15">
        <v>829.99999999999977</v>
      </c>
      <c r="F45" s="15">
        <v>288</v>
      </c>
      <c r="G45" s="23">
        <v>4.259999999999998</v>
      </c>
      <c r="H45" s="16">
        <v>6530.0000000000036</v>
      </c>
    </row>
    <row r="46" spans="1:8" ht="15" customHeight="1" x14ac:dyDescent="0.2">
      <c r="A46" s="2" t="s">
        <v>55</v>
      </c>
      <c r="B46" s="15">
        <v>30</v>
      </c>
      <c r="C46" s="15" t="s">
        <v>17</v>
      </c>
      <c r="D46" s="15">
        <v>30</v>
      </c>
      <c r="E46" s="15">
        <v>208.00000000000003</v>
      </c>
      <c r="F46" s="15">
        <v>118.99999999999999</v>
      </c>
      <c r="G46" s="23">
        <v>1.1000000000000001</v>
      </c>
      <c r="H46" s="16">
        <v>2520</v>
      </c>
    </row>
    <row r="47" spans="1:8" ht="15" customHeight="1" x14ac:dyDescent="0.2">
      <c r="A47" s="2" t="s">
        <v>56</v>
      </c>
      <c r="B47" s="15">
        <v>4</v>
      </c>
      <c r="C47" s="15">
        <v>2</v>
      </c>
      <c r="D47" s="15">
        <v>2</v>
      </c>
      <c r="E47" s="15">
        <v>28</v>
      </c>
      <c r="F47" s="15">
        <v>13</v>
      </c>
      <c r="G47" s="23">
        <v>0.15</v>
      </c>
      <c r="H47" s="16">
        <v>252</v>
      </c>
    </row>
    <row r="48" spans="1:8" ht="15" customHeight="1" x14ac:dyDescent="0.2">
      <c r="A48" s="2" t="s">
        <v>57</v>
      </c>
      <c r="B48" s="15">
        <v>37</v>
      </c>
      <c r="C48" s="15" t="s">
        <v>17</v>
      </c>
      <c r="D48" s="15">
        <v>37</v>
      </c>
      <c r="E48" s="15">
        <v>158.99999999999997</v>
      </c>
      <c r="F48" s="15">
        <v>89</v>
      </c>
      <c r="G48" s="23">
        <v>0.84000000000000019</v>
      </c>
      <c r="H48" s="16">
        <v>1776</v>
      </c>
    </row>
    <row r="49" spans="1:8" ht="15" customHeight="1" x14ac:dyDescent="0.2">
      <c r="A49" s="2" t="s">
        <v>58</v>
      </c>
      <c r="B49" s="15">
        <v>13</v>
      </c>
      <c r="C49" s="15">
        <v>1</v>
      </c>
      <c r="D49" s="15">
        <v>12</v>
      </c>
      <c r="E49" s="15">
        <v>179.00000000000006</v>
      </c>
      <c r="F49" s="15">
        <v>170.00000000000003</v>
      </c>
      <c r="G49" s="23">
        <v>0.92499999999999993</v>
      </c>
      <c r="H49" s="16">
        <v>3740</v>
      </c>
    </row>
    <row r="50" spans="1:8" ht="15" customHeight="1" x14ac:dyDescent="0.2">
      <c r="A50" s="2" t="s">
        <v>59</v>
      </c>
      <c r="B50" s="15">
        <v>31</v>
      </c>
      <c r="C50" s="15">
        <v>3</v>
      </c>
      <c r="D50" s="15">
        <v>28</v>
      </c>
      <c r="E50" s="15">
        <v>256.99999999999994</v>
      </c>
      <c r="F50" s="15">
        <v>176.00000000000003</v>
      </c>
      <c r="G50" s="23">
        <v>1.3450000000000002</v>
      </c>
      <c r="H50" s="16">
        <v>4109.0000000000018</v>
      </c>
    </row>
    <row r="51" spans="1:8" ht="21" customHeight="1" x14ac:dyDescent="0.2">
      <c r="A51" s="2" t="s">
        <v>5</v>
      </c>
      <c r="B51" s="12">
        <f t="shared" ref="B51:H51" si="5">+B52+B61+B72+B80+B88+B94</f>
        <v>11380</v>
      </c>
      <c r="C51" s="12">
        <f t="shared" si="5"/>
        <v>635</v>
      </c>
      <c r="D51" s="12">
        <f t="shared" si="5"/>
        <v>10745</v>
      </c>
      <c r="E51" s="12">
        <f t="shared" si="5"/>
        <v>47222</v>
      </c>
      <c r="F51" s="12">
        <f t="shared" si="5"/>
        <v>24252.000000000007</v>
      </c>
      <c r="G51" s="21">
        <f t="shared" si="5"/>
        <v>263.8227</v>
      </c>
      <c r="H51" s="12">
        <f t="shared" si="5"/>
        <v>521630.00000000012</v>
      </c>
    </row>
    <row r="52" spans="1:8" ht="21" customHeight="1" x14ac:dyDescent="0.2">
      <c r="A52" s="2" t="s">
        <v>60</v>
      </c>
      <c r="B52" s="12">
        <f t="shared" ref="B52:H52" si="6">SUM(B53:B60)</f>
        <v>261</v>
      </c>
      <c r="C52" s="12">
        <f t="shared" si="6"/>
        <v>29</v>
      </c>
      <c r="D52" s="12">
        <f t="shared" si="6"/>
        <v>232</v>
      </c>
      <c r="E52" s="12">
        <f t="shared" si="6"/>
        <v>616</v>
      </c>
      <c r="F52" s="12">
        <f t="shared" si="6"/>
        <v>392.00000000000011</v>
      </c>
      <c r="G52" s="21">
        <f t="shared" si="6"/>
        <v>3.3249999999999997</v>
      </c>
      <c r="H52" s="12">
        <f t="shared" si="6"/>
        <v>7797</v>
      </c>
    </row>
    <row r="53" spans="1:8" ht="15" customHeight="1" x14ac:dyDescent="0.2">
      <c r="A53" s="2" t="s">
        <v>656</v>
      </c>
      <c r="B53" s="15">
        <v>87</v>
      </c>
      <c r="C53" s="15">
        <v>7</v>
      </c>
      <c r="D53" s="15">
        <v>80</v>
      </c>
      <c r="E53" s="15">
        <v>162.00000000000006</v>
      </c>
      <c r="F53" s="15">
        <v>108.00000000000009</v>
      </c>
      <c r="G53" s="23">
        <v>0.88000000000000012</v>
      </c>
      <c r="H53" s="16">
        <v>2065</v>
      </c>
    </row>
    <row r="54" spans="1:8" ht="15" customHeight="1" x14ac:dyDescent="0.2">
      <c r="A54" s="2" t="s">
        <v>61</v>
      </c>
      <c r="B54" s="15">
        <v>3</v>
      </c>
      <c r="C54" s="15" t="s">
        <v>17</v>
      </c>
      <c r="D54" s="15">
        <v>3</v>
      </c>
      <c r="E54" s="15">
        <v>19</v>
      </c>
      <c r="F54" s="15">
        <v>15</v>
      </c>
      <c r="G54" s="23">
        <v>0.1</v>
      </c>
      <c r="H54" s="16">
        <v>360.00000000000006</v>
      </c>
    </row>
    <row r="55" spans="1:8" ht="15" customHeight="1" x14ac:dyDescent="0.2">
      <c r="A55" s="2" t="s">
        <v>62</v>
      </c>
      <c r="B55" s="15">
        <v>11</v>
      </c>
      <c r="C55" s="15">
        <v>1</v>
      </c>
      <c r="D55" s="15">
        <v>10</v>
      </c>
      <c r="E55" s="15">
        <v>28</v>
      </c>
      <c r="F55" s="15">
        <v>13</v>
      </c>
      <c r="G55" s="23">
        <v>0.16000000000000003</v>
      </c>
      <c r="H55" s="16">
        <v>290.99999999999994</v>
      </c>
    </row>
    <row r="56" spans="1:8" ht="15" customHeight="1" x14ac:dyDescent="0.2">
      <c r="A56" s="2" t="s">
        <v>63</v>
      </c>
      <c r="B56" s="15">
        <v>21</v>
      </c>
      <c r="C56" s="15">
        <v>9</v>
      </c>
      <c r="D56" s="15">
        <v>12</v>
      </c>
      <c r="E56" s="15">
        <v>45.000000000000007</v>
      </c>
      <c r="F56" s="15">
        <v>32</v>
      </c>
      <c r="G56" s="23">
        <v>0.22999999999999998</v>
      </c>
      <c r="H56" s="16">
        <v>707.00000000000011</v>
      </c>
    </row>
    <row r="57" spans="1:8" ht="15" customHeight="1" x14ac:dyDescent="0.2">
      <c r="A57" s="2" t="s">
        <v>64</v>
      </c>
      <c r="B57" s="15">
        <v>69</v>
      </c>
      <c r="C57" s="15">
        <v>2</v>
      </c>
      <c r="D57" s="15">
        <v>67</v>
      </c>
      <c r="E57" s="15">
        <v>149.99999999999997</v>
      </c>
      <c r="F57" s="15">
        <v>97.000000000000014</v>
      </c>
      <c r="G57" s="23">
        <v>0.8</v>
      </c>
      <c r="H57" s="16">
        <v>1688</v>
      </c>
    </row>
    <row r="58" spans="1:8" ht="15" customHeight="1" x14ac:dyDescent="0.2">
      <c r="A58" s="2" t="s">
        <v>65</v>
      </c>
      <c r="B58" s="15">
        <v>28</v>
      </c>
      <c r="C58" s="15">
        <v>10</v>
      </c>
      <c r="D58" s="15">
        <v>18</v>
      </c>
      <c r="E58" s="15">
        <v>86</v>
      </c>
      <c r="F58" s="15">
        <v>45.999999999999993</v>
      </c>
      <c r="G58" s="23">
        <v>0.47000000000000008</v>
      </c>
      <c r="H58" s="16">
        <v>934.00000000000011</v>
      </c>
    </row>
    <row r="59" spans="1:8" ht="15" customHeight="1" x14ac:dyDescent="0.2">
      <c r="A59" s="2" t="s">
        <v>66</v>
      </c>
      <c r="B59" s="15">
        <v>41</v>
      </c>
      <c r="C59" s="15" t="s">
        <v>17</v>
      </c>
      <c r="D59" s="15">
        <v>41</v>
      </c>
      <c r="E59" s="15">
        <v>119.99999999999999</v>
      </c>
      <c r="F59" s="15">
        <v>75</v>
      </c>
      <c r="G59" s="23">
        <v>0.65500000000000003</v>
      </c>
      <c r="H59" s="16">
        <v>1608</v>
      </c>
    </row>
    <row r="60" spans="1:8" ht="15" customHeight="1" x14ac:dyDescent="0.2">
      <c r="A60" s="2" t="s">
        <v>67</v>
      </c>
      <c r="B60" s="15">
        <v>1</v>
      </c>
      <c r="C60" s="15" t="s">
        <v>17</v>
      </c>
      <c r="D60" s="15">
        <v>1</v>
      </c>
      <c r="E60" s="15">
        <v>6</v>
      </c>
      <c r="F60" s="15">
        <v>6</v>
      </c>
      <c r="G60" s="23">
        <v>0.03</v>
      </c>
      <c r="H60" s="16">
        <v>144.00000000000003</v>
      </c>
    </row>
    <row r="61" spans="1:8" ht="21" customHeight="1" x14ac:dyDescent="0.2">
      <c r="A61" s="2" t="s">
        <v>68</v>
      </c>
      <c r="B61" s="12">
        <f t="shared" ref="B61:H61" si="7">SUM(B62:B71)</f>
        <v>3265</v>
      </c>
      <c r="C61" s="12">
        <f t="shared" si="7"/>
        <v>87</v>
      </c>
      <c r="D61" s="12">
        <f t="shared" si="7"/>
        <v>3178</v>
      </c>
      <c r="E61" s="12">
        <f t="shared" si="7"/>
        <v>14568.000000000004</v>
      </c>
      <c r="F61" s="12">
        <f t="shared" si="7"/>
        <v>7520.0000000000018</v>
      </c>
      <c r="G61" s="21">
        <f t="shared" si="7"/>
        <v>89.306000000000012</v>
      </c>
      <c r="H61" s="12">
        <f t="shared" si="7"/>
        <v>160843.66666666674</v>
      </c>
    </row>
    <row r="62" spans="1:8" ht="15" customHeight="1" x14ac:dyDescent="0.2">
      <c r="A62" s="2" t="s">
        <v>657</v>
      </c>
      <c r="B62" s="15">
        <v>250</v>
      </c>
      <c r="C62" s="15">
        <v>9</v>
      </c>
      <c r="D62" s="15">
        <v>241</v>
      </c>
      <c r="E62" s="15">
        <v>892</v>
      </c>
      <c r="F62" s="15">
        <v>569.99999999999989</v>
      </c>
      <c r="G62" s="23">
        <v>4.7850000000000046</v>
      </c>
      <c r="H62" s="16">
        <v>12422.333333333332</v>
      </c>
    </row>
    <row r="63" spans="1:8" ht="15" customHeight="1" x14ac:dyDescent="0.2">
      <c r="A63" s="2" t="s">
        <v>69</v>
      </c>
      <c r="B63" s="15">
        <v>264</v>
      </c>
      <c r="C63" s="15">
        <v>1</v>
      </c>
      <c r="D63" s="15">
        <v>263</v>
      </c>
      <c r="E63" s="15">
        <v>1175</v>
      </c>
      <c r="F63" s="15">
        <v>703</v>
      </c>
      <c r="G63" s="23">
        <v>6.3499999999999961</v>
      </c>
      <c r="H63" s="16">
        <v>15835.000000000018</v>
      </c>
    </row>
    <row r="64" spans="1:8" ht="15" customHeight="1" x14ac:dyDescent="0.2">
      <c r="A64" s="2" t="s">
        <v>70</v>
      </c>
      <c r="B64" s="15">
        <v>334</v>
      </c>
      <c r="C64" s="15">
        <v>7</v>
      </c>
      <c r="D64" s="15">
        <v>327</v>
      </c>
      <c r="E64" s="15">
        <v>1030.9999999999998</v>
      </c>
      <c r="F64" s="15">
        <v>633.99999999999977</v>
      </c>
      <c r="G64" s="23">
        <v>15.535000000000004</v>
      </c>
      <c r="H64" s="16">
        <v>12842.000000000002</v>
      </c>
    </row>
    <row r="65" spans="1:8" ht="15" customHeight="1" x14ac:dyDescent="0.2">
      <c r="A65" s="2" t="s">
        <v>71</v>
      </c>
      <c r="B65" s="15">
        <v>120</v>
      </c>
      <c r="C65" s="15">
        <v>8</v>
      </c>
      <c r="D65" s="15">
        <v>112</v>
      </c>
      <c r="E65" s="15">
        <v>511.99999999999989</v>
      </c>
      <c r="F65" s="15">
        <v>313.00000000000017</v>
      </c>
      <c r="G65" s="23">
        <v>2.7049999999999996</v>
      </c>
      <c r="H65" s="16">
        <v>6936</v>
      </c>
    </row>
    <row r="66" spans="1:8" ht="15" customHeight="1" x14ac:dyDescent="0.2">
      <c r="A66" s="2" t="s">
        <v>72</v>
      </c>
      <c r="B66" s="15">
        <v>138</v>
      </c>
      <c r="C66" s="15">
        <v>3</v>
      </c>
      <c r="D66" s="15">
        <v>135</v>
      </c>
      <c r="E66" s="15">
        <v>551.00000000000034</v>
      </c>
      <c r="F66" s="15">
        <v>240.00000000000006</v>
      </c>
      <c r="G66" s="23">
        <v>2.891</v>
      </c>
      <c r="H66" s="16">
        <v>5155</v>
      </c>
    </row>
    <row r="67" spans="1:8" ht="15" customHeight="1" x14ac:dyDescent="0.2">
      <c r="A67" s="2" t="s">
        <v>73</v>
      </c>
      <c r="B67" s="15">
        <v>429</v>
      </c>
      <c r="C67" s="15">
        <v>3</v>
      </c>
      <c r="D67" s="15">
        <v>426</v>
      </c>
      <c r="E67" s="15">
        <v>1845.0000000000009</v>
      </c>
      <c r="F67" s="15">
        <v>860.00000000000023</v>
      </c>
      <c r="G67" s="23">
        <v>9.8199999999999985</v>
      </c>
      <c r="H67" s="16">
        <v>18930.000000000022</v>
      </c>
    </row>
    <row r="68" spans="1:8" ht="15" customHeight="1" x14ac:dyDescent="0.2">
      <c r="A68" s="2" t="s">
        <v>74</v>
      </c>
      <c r="B68" s="15">
        <v>345</v>
      </c>
      <c r="C68" s="15">
        <v>32</v>
      </c>
      <c r="D68" s="15">
        <v>313</v>
      </c>
      <c r="E68" s="15">
        <v>1624.0000000000009</v>
      </c>
      <c r="F68" s="15">
        <v>789.99999999999989</v>
      </c>
      <c r="G68" s="23">
        <v>9.5950000000000006</v>
      </c>
      <c r="H68" s="16">
        <v>16643.333333333339</v>
      </c>
    </row>
    <row r="69" spans="1:8" ht="15" customHeight="1" x14ac:dyDescent="0.2">
      <c r="A69" s="2" t="s">
        <v>75</v>
      </c>
      <c r="B69" s="15">
        <v>390</v>
      </c>
      <c r="C69" s="15">
        <v>9</v>
      </c>
      <c r="D69" s="15">
        <v>381</v>
      </c>
      <c r="E69" s="15">
        <v>1847.0000000000005</v>
      </c>
      <c r="F69" s="15">
        <v>842.99999999999977</v>
      </c>
      <c r="G69" s="23">
        <v>10.565000000000005</v>
      </c>
      <c r="H69" s="16">
        <v>18423.999999999985</v>
      </c>
    </row>
    <row r="70" spans="1:8" ht="15" customHeight="1" x14ac:dyDescent="0.2">
      <c r="A70" s="2" t="s">
        <v>76</v>
      </c>
      <c r="B70" s="15">
        <v>481</v>
      </c>
      <c r="C70" s="15">
        <v>3</v>
      </c>
      <c r="D70" s="15">
        <v>478</v>
      </c>
      <c r="E70" s="15">
        <v>2377.0000000000009</v>
      </c>
      <c r="F70" s="15">
        <v>1234.0000000000014</v>
      </c>
      <c r="G70" s="23">
        <v>12.555000000000001</v>
      </c>
      <c r="H70" s="16">
        <v>26090.000000000011</v>
      </c>
    </row>
    <row r="71" spans="1:8" ht="15" customHeight="1" x14ac:dyDescent="0.2">
      <c r="A71" s="2" t="s">
        <v>77</v>
      </c>
      <c r="B71" s="15">
        <v>514</v>
      </c>
      <c r="C71" s="15">
        <v>12</v>
      </c>
      <c r="D71" s="15">
        <v>502</v>
      </c>
      <c r="E71" s="15">
        <v>2713.9999999999991</v>
      </c>
      <c r="F71" s="15">
        <v>1332.9999999999998</v>
      </c>
      <c r="G71" s="23">
        <v>14.504999999999992</v>
      </c>
      <c r="H71" s="16">
        <v>27566.000000000018</v>
      </c>
    </row>
    <row r="72" spans="1:8" ht="21" customHeight="1" x14ac:dyDescent="0.2">
      <c r="A72" s="2" t="s">
        <v>78</v>
      </c>
      <c r="B72" s="12">
        <f t="shared" ref="B72:H72" si="8">SUM(B73:B79)</f>
        <v>937</v>
      </c>
      <c r="C72" s="12">
        <f t="shared" si="8"/>
        <v>27</v>
      </c>
      <c r="D72" s="12">
        <f t="shared" si="8"/>
        <v>910</v>
      </c>
      <c r="E72" s="12">
        <f t="shared" si="8"/>
        <v>3752.0000000000009</v>
      </c>
      <c r="F72" s="12">
        <f t="shared" si="8"/>
        <v>1675</v>
      </c>
      <c r="G72" s="21">
        <f t="shared" si="8"/>
        <v>20.18</v>
      </c>
      <c r="H72" s="12">
        <f t="shared" si="8"/>
        <v>35767.333333333336</v>
      </c>
    </row>
    <row r="73" spans="1:8" ht="15" customHeight="1" x14ac:dyDescent="0.2">
      <c r="A73" s="2" t="s">
        <v>658</v>
      </c>
      <c r="B73" s="15">
        <v>65</v>
      </c>
      <c r="C73" s="15">
        <v>4</v>
      </c>
      <c r="D73" s="15">
        <v>61</v>
      </c>
      <c r="E73" s="15">
        <v>396.00000000000011</v>
      </c>
      <c r="F73" s="15">
        <v>211.00000000000006</v>
      </c>
      <c r="G73" s="23">
        <v>2.0499999999999998</v>
      </c>
      <c r="H73" s="16">
        <v>4922</v>
      </c>
    </row>
    <row r="74" spans="1:8" ht="15" customHeight="1" x14ac:dyDescent="0.2">
      <c r="A74" s="2" t="s">
        <v>79</v>
      </c>
      <c r="B74" s="15">
        <v>161</v>
      </c>
      <c r="C74" s="15">
        <v>10</v>
      </c>
      <c r="D74" s="15">
        <v>151</v>
      </c>
      <c r="E74" s="15">
        <v>559.00000000000011</v>
      </c>
      <c r="F74" s="15">
        <v>301.99999999999994</v>
      </c>
      <c r="G74" s="23">
        <v>3.1899999999999995</v>
      </c>
      <c r="H74" s="16">
        <v>6807</v>
      </c>
    </row>
    <row r="75" spans="1:8" ht="15" customHeight="1" x14ac:dyDescent="0.2">
      <c r="A75" s="2" t="s">
        <v>80</v>
      </c>
      <c r="B75" s="15">
        <v>153</v>
      </c>
      <c r="C75" s="15">
        <v>3</v>
      </c>
      <c r="D75" s="15">
        <v>150</v>
      </c>
      <c r="E75" s="15">
        <v>373.00000000000011</v>
      </c>
      <c r="F75" s="15">
        <v>173</v>
      </c>
      <c r="G75" s="23">
        <v>2.0099999999999998</v>
      </c>
      <c r="H75" s="16">
        <v>3658.0000000000009</v>
      </c>
    </row>
    <row r="76" spans="1:8" ht="15" customHeight="1" x14ac:dyDescent="0.2">
      <c r="A76" s="2" t="s">
        <v>81</v>
      </c>
      <c r="B76" s="15">
        <v>72</v>
      </c>
      <c r="C76" s="15">
        <v>1</v>
      </c>
      <c r="D76" s="15">
        <v>71</v>
      </c>
      <c r="E76" s="15">
        <v>377</v>
      </c>
      <c r="F76" s="15">
        <v>186.00000000000006</v>
      </c>
      <c r="G76" s="23">
        <v>2.0199999999999996</v>
      </c>
      <c r="H76" s="16">
        <v>4311.0000000000018</v>
      </c>
    </row>
    <row r="77" spans="1:8" ht="15" customHeight="1" x14ac:dyDescent="0.2">
      <c r="A77" s="2" t="s">
        <v>82</v>
      </c>
      <c r="B77" s="15">
        <v>280</v>
      </c>
      <c r="C77" s="15">
        <v>2</v>
      </c>
      <c r="D77" s="15">
        <v>278</v>
      </c>
      <c r="E77" s="15">
        <v>1030.0000000000002</v>
      </c>
      <c r="F77" s="15">
        <v>519</v>
      </c>
      <c r="G77" s="23">
        <v>5.5249999999999995</v>
      </c>
      <c r="H77" s="16">
        <v>10002.333333333336</v>
      </c>
    </row>
    <row r="78" spans="1:8" ht="15" customHeight="1" x14ac:dyDescent="0.2">
      <c r="A78" s="2" t="s">
        <v>83</v>
      </c>
      <c r="B78" s="15">
        <v>103</v>
      </c>
      <c r="C78" s="15">
        <v>6</v>
      </c>
      <c r="D78" s="15">
        <v>97</v>
      </c>
      <c r="E78" s="15">
        <v>469</v>
      </c>
      <c r="F78" s="15">
        <v>87.000000000000014</v>
      </c>
      <c r="G78" s="23">
        <v>2.4899999999999989</v>
      </c>
      <c r="H78" s="16">
        <v>1647.9999999999995</v>
      </c>
    </row>
    <row r="79" spans="1:8" ht="15" customHeight="1" x14ac:dyDescent="0.2">
      <c r="A79" s="2" t="s">
        <v>84</v>
      </c>
      <c r="B79" s="15">
        <v>103</v>
      </c>
      <c r="C79" s="15">
        <v>1</v>
      </c>
      <c r="D79" s="15">
        <v>102</v>
      </c>
      <c r="E79" s="15">
        <v>548.00000000000023</v>
      </c>
      <c r="F79" s="15">
        <v>196.99999999999997</v>
      </c>
      <c r="G79" s="23">
        <v>2.8950000000000014</v>
      </c>
      <c r="H79" s="16">
        <v>4419.0000000000009</v>
      </c>
    </row>
    <row r="80" spans="1:8" ht="21" customHeight="1" x14ac:dyDescent="0.2">
      <c r="A80" s="2" t="s">
        <v>85</v>
      </c>
      <c r="B80" s="12">
        <f t="shared" ref="B80:H80" si="9">SUM(B81:B87)</f>
        <v>525</v>
      </c>
      <c r="C80" s="12">
        <f t="shared" si="9"/>
        <v>36</v>
      </c>
      <c r="D80" s="12">
        <f t="shared" si="9"/>
        <v>489</v>
      </c>
      <c r="E80" s="12">
        <f t="shared" si="9"/>
        <v>1617</v>
      </c>
      <c r="F80" s="12">
        <f t="shared" si="9"/>
        <v>846</v>
      </c>
      <c r="G80" s="21">
        <f t="shared" si="9"/>
        <v>8.6049999999999986</v>
      </c>
      <c r="H80" s="12">
        <f t="shared" si="9"/>
        <v>18251.666666666668</v>
      </c>
    </row>
    <row r="81" spans="1:8" ht="15" customHeight="1" x14ac:dyDescent="0.2">
      <c r="A81" s="2" t="s">
        <v>659</v>
      </c>
      <c r="B81" s="15">
        <v>21</v>
      </c>
      <c r="C81" s="15">
        <v>1</v>
      </c>
      <c r="D81" s="15">
        <v>20</v>
      </c>
      <c r="E81" s="15">
        <v>40.999999999999993</v>
      </c>
      <c r="F81" s="15">
        <v>35</v>
      </c>
      <c r="G81" s="23">
        <v>0.21500000000000002</v>
      </c>
      <c r="H81" s="16">
        <v>758.66666666666652</v>
      </c>
    </row>
    <row r="82" spans="1:8" ht="15" customHeight="1" x14ac:dyDescent="0.2">
      <c r="A82" s="2" t="s">
        <v>86</v>
      </c>
      <c r="B82" s="15">
        <v>22</v>
      </c>
      <c r="C82" s="15">
        <v>1</v>
      </c>
      <c r="D82" s="15">
        <v>21</v>
      </c>
      <c r="E82" s="15">
        <v>66</v>
      </c>
      <c r="F82" s="15">
        <v>52.999999999999993</v>
      </c>
      <c r="G82" s="23">
        <v>0.32500000000000001</v>
      </c>
      <c r="H82" s="16">
        <v>1092.9999999999998</v>
      </c>
    </row>
    <row r="83" spans="1:8" ht="15" customHeight="1" x14ac:dyDescent="0.2">
      <c r="A83" s="2" t="s">
        <v>87</v>
      </c>
      <c r="B83" s="15">
        <v>120</v>
      </c>
      <c r="C83" s="15">
        <v>24</v>
      </c>
      <c r="D83" s="15">
        <v>96</v>
      </c>
      <c r="E83" s="15">
        <v>294.99999999999989</v>
      </c>
      <c r="F83" s="15">
        <v>156.00000000000003</v>
      </c>
      <c r="G83" s="23">
        <v>1.5849999999999997</v>
      </c>
      <c r="H83" s="16">
        <v>3446.0000000000005</v>
      </c>
    </row>
    <row r="84" spans="1:8" ht="15" customHeight="1" x14ac:dyDescent="0.2">
      <c r="A84" s="2" t="s">
        <v>88</v>
      </c>
      <c r="B84" s="15">
        <v>46</v>
      </c>
      <c r="C84" s="15" t="s">
        <v>17</v>
      </c>
      <c r="D84" s="15">
        <v>46</v>
      </c>
      <c r="E84" s="15">
        <v>142.99999999999997</v>
      </c>
      <c r="F84" s="15">
        <v>89</v>
      </c>
      <c r="G84" s="23">
        <v>0.76000000000000012</v>
      </c>
      <c r="H84" s="16">
        <v>1604.0000000000005</v>
      </c>
    </row>
    <row r="85" spans="1:8" ht="15" customHeight="1" x14ac:dyDescent="0.2">
      <c r="A85" s="2" t="s">
        <v>89</v>
      </c>
      <c r="B85" s="15">
        <v>131</v>
      </c>
      <c r="C85" s="15">
        <v>1</v>
      </c>
      <c r="D85" s="15">
        <v>130</v>
      </c>
      <c r="E85" s="15">
        <v>403.00000000000011</v>
      </c>
      <c r="F85" s="15">
        <v>155.99999999999997</v>
      </c>
      <c r="G85" s="23">
        <v>2.1649999999999983</v>
      </c>
      <c r="H85" s="16">
        <v>3596.0000000000005</v>
      </c>
    </row>
    <row r="86" spans="1:8" ht="15" customHeight="1" x14ac:dyDescent="0.2">
      <c r="A86" s="2" t="s">
        <v>90</v>
      </c>
      <c r="B86" s="15">
        <v>88</v>
      </c>
      <c r="C86" s="15">
        <v>1</v>
      </c>
      <c r="D86" s="15">
        <v>87</v>
      </c>
      <c r="E86" s="15">
        <v>229.00000000000011</v>
      </c>
      <c r="F86" s="15">
        <v>147.99999999999994</v>
      </c>
      <c r="G86" s="23">
        <v>1.2449999999999997</v>
      </c>
      <c r="H86" s="16">
        <v>3134.9999999999986</v>
      </c>
    </row>
    <row r="87" spans="1:8" ht="15" customHeight="1" x14ac:dyDescent="0.2">
      <c r="A87" s="2" t="s">
        <v>91</v>
      </c>
      <c r="B87" s="15">
        <v>97</v>
      </c>
      <c r="C87" s="15">
        <v>8</v>
      </c>
      <c r="D87" s="15">
        <v>89</v>
      </c>
      <c r="E87" s="15">
        <v>439.99999999999989</v>
      </c>
      <c r="F87" s="15">
        <v>209.00000000000003</v>
      </c>
      <c r="G87" s="23">
        <v>2.3100000000000005</v>
      </c>
      <c r="H87" s="16">
        <v>4619.0000000000009</v>
      </c>
    </row>
    <row r="88" spans="1:8" ht="21" customHeight="1" x14ac:dyDescent="0.2">
      <c r="A88" s="2" t="s">
        <v>92</v>
      </c>
      <c r="B88" s="12">
        <f t="shared" ref="B88:H88" si="10">SUM(B89:B93)</f>
        <v>436</v>
      </c>
      <c r="C88" s="12">
        <f t="shared" si="10"/>
        <v>41</v>
      </c>
      <c r="D88" s="12">
        <f t="shared" si="10"/>
        <v>395</v>
      </c>
      <c r="E88" s="12">
        <f t="shared" si="10"/>
        <v>1713</v>
      </c>
      <c r="F88" s="12">
        <f t="shared" si="10"/>
        <v>689.99999999999977</v>
      </c>
      <c r="G88" s="21">
        <f t="shared" si="10"/>
        <v>9.0350000000000001</v>
      </c>
      <c r="H88" s="12">
        <f t="shared" si="10"/>
        <v>14299</v>
      </c>
    </row>
    <row r="89" spans="1:8" ht="15" customHeight="1" x14ac:dyDescent="0.2">
      <c r="A89" s="2" t="s">
        <v>660</v>
      </c>
      <c r="B89" s="15">
        <v>121</v>
      </c>
      <c r="C89" s="15">
        <v>2</v>
      </c>
      <c r="D89" s="15">
        <v>119</v>
      </c>
      <c r="E89" s="15">
        <v>466.99999999999994</v>
      </c>
      <c r="F89" s="15">
        <v>185</v>
      </c>
      <c r="G89" s="23">
        <v>2.4750000000000001</v>
      </c>
      <c r="H89" s="16">
        <v>3661</v>
      </c>
    </row>
    <row r="90" spans="1:8" ht="15" customHeight="1" x14ac:dyDescent="0.2">
      <c r="A90" s="2" t="s">
        <v>93</v>
      </c>
      <c r="B90" s="15">
        <v>116</v>
      </c>
      <c r="C90" s="15">
        <v>3</v>
      </c>
      <c r="D90" s="15">
        <v>113</v>
      </c>
      <c r="E90" s="15">
        <v>600</v>
      </c>
      <c r="F90" s="15">
        <v>244.99999999999986</v>
      </c>
      <c r="G90" s="23">
        <v>3.1250000000000009</v>
      </c>
      <c r="H90" s="16">
        <v>5314</v>
      </c>
    </row>
    <row r="91" spans="1:8" ht="15" customHeight="1" x14ac:dyDescent="0.2">
      <c r="A91" s="2" t="s">
        <v>94</v>
      </c>
      <c r="B91" s="15">
        <v>42</v>
      </c>
      <c r="C91" s="15">
        <v>1</v>
      </c>
      <c r="D91" s="15">
        <v>41</v>
      </c>
      <c r="E91" s="15">
        <v>212.00000000000006</v>
      </c>
      <c r="F91" s="15">
        <v>72.000000000000014</v>
      </c>
      <c r="G91" s="23">
        <v>1.1299999999999994</v>
      </c>
      <c r="H91" s="16">
        <v>1394.0000000000005</v>
      </c>
    </row>
    <row r="92" spans="1:8" ht="15" customHeight="1" x14ac:dyDescent="0.2">
      <c r="A92" s="2" t="s">
        <v>95</v>
      </c>
      <c r="B92" s="15">
        <v>32</v>
      </c>
      <c r="C92" s="15">
        <v>1</v>
      </c>
      <c r="D92" s="15">
        <v>31</v>
      </c>
      <c r="E92" s="15">
        <v>112</v>
      </c>
      <c r="F92" s="15">
        <v>54.999999999999993</v>
      </c>
      <c r="G92" s="23">
        <v>0.59499999999999997</v>
      </c>
      <c r="H92" s="16">
        <v>987</v>
      </c>
    </row>
    <row r="93" spans="1:8" ht="15" customHeight="1" x14ac:dyDescent="0.2">
      <c r="A93" s="2" t="s">
        <v>96</v>
      </c>
      <c r="B93" s="15">
        <v>125</v>
      </c>
      <c r="C93" s="15">
        <v>34</v>
      </c>
      <c r="D93" s="15">
        <v>91</v>
      </c>
      <c r="E93" s="15">
        <v>322.00000000000006</v>
      </c>
      <c r="F93" s="15">
        <v>132.99999999999994</v>
      </c>
      <c r="G93" s="23">
        <v>1.7100000000000002</v>
      </c>
      <c r="H93" s="16">
        <v>2943</v>
      </c>
    </row>
    <row r="94" spans="1:8" ht="21" customHeight="1" x14ac:dyDescent="0.2">
      <c r="A94" s="2" t="s">
        <v>97</v>
      </c>
      <c r="B94" s="12">
        <f t="shared" ref="B94:H94" si="11">SUM(B95:B110)</f>
        <v>5956</v>
      </c>
      <c r="C94" s="12">
        <f t="shared" si="11"/>
        <v>415</v>
      </c>
      <c r="D94" s="12">
        <f t="shared" si="11"/>
        <v>5541</v>
      </c>
      <c r="E94" s="12">
        <f t="shared" si="11"/>
        <v>24956</v>
      </c>
      <c r="F94" s="12">
        <f t="shared" si="11"/>
        <v>13129.000000000005</v>
      </c>
      <c r="G94" s="21">
        <f t="shared" si="11"/>
        <v>133.37169999999998</v>
      </c>
      <c r="H94" s="12">
        <f t="shared" si="11"/>
        <v>284671.33333333337</v>
      </c>
    </row>
    <row r="95" spans="1:8" ht="15" customHeight="1" x14ac:dyDescent="0.2">
      <c r="A95" s="2" t="s">
        <v>661</v>
      </c>
      <c r="B95" s="15">
        <v>384</v>
      </c>
      <c r="C95" s="15">
        <v>150</v>
      </c>
      <c r="D95" s="15">
        <v>234</v>
      </c>
      <c r="E95" s="15">
        <v>1266.0000000000009</v>
      </c>
      <c r="F95" s="15">
        <v>750.99999999999932</v>
      </c>
      <c r="G95" s="23">
        <v>6.9459999999999997</v>
      </c>
      <c r="H95" s="16">
        <v>15760.000000000004</v>
      </c>
    </row>
    <row r="96" spans="1:8" ht="15" customHeight="1" x14ac:dyDescent="0.2">
      <c r="A96" s="2" t="s">
        <v>98</v>
      </c>
      <c r="B96" s="15">
        <v>278</v>
      </c>
      <c r="C96" s="15">
        <v>11</v>
      </c>
      <c r="D96" s="15">
        <v>267</v>
      </c>
      <c r="E96" s="15">
        <v>1355.9999999999993</v>
      </c>
      <c r="F96" s="15">
        <v>710.00000000000045</v>
      </c>
      <c r="G96" s="23">
        <v>7.3824999999999941</v>
      </c>
      <c r="H96" s="16">
        <v>16280.999999999996</v>
      </c>
    </row>
    <row r="97" spans="1:8" ht="15" customHeight="1" x14ac:dyDescent="0.2">
      <c r="A97" s="2" t="s">
        <v>99</v>
      </c>
      <c r="B97" s="15">
        <v>224</v>
      </c>
      <c r="C97" s="15">
        <v>29</v>
      </c>
      <c r="D97" s="15">
        <v>195</v>
      </c>
      <c r="E97" s="15">
        <v>545.00000000000045</v>
      </c>
      <c r="F97" s="15">
        <v>267.00000000000006</v>
      </c>
      <c r="G97" s="23">
        <v>2.9449999999999998</v>
      </c>
      <c r="H97" s="16">
        <v>5036.0000000000009</v>
      </c>
    </row>
    <row r="98" spans="1:8" ht="15" customHeight="1" x14ac:dyDescent="0.2">
      <c r="A98" s="2" t="s">
        <v>100</v>
      </c>
      <c r="B98" s="15">
        <v>533</v>
      </c>
      <c r="C98" s="15">
        <v>4</v>
      </c>
      <c r="D98" s="15">
        <v>529</v>
      </c>
      <c r="E98" s="15">
        <v>1807.9999999999998</v>
      </c>
      <c r="F98" s="15">
        <v>666.99999999999989</v>
      </c>
      <c r="G98" s="23">
        <v>9.7699999999999942</v>
      </c>
      <c r="H98" s="16">
        <v>14292.000000000002</v>
      </c>
    </row>
    <row r="99" spans="1:8" ht="15" customHeight="1" x14ac:dyDescent="0.2">
      <c r="A99" s="2" t="s">
        <v>101</v>
      </c>
      <c r="B99" s="15">
        <v>349</v>
      </c>
      <c r="C99" s="15">
        <v>6</v>
      </c>
      <c r="D99" s="15">
        <v>343</v>
      </c>
      <c r="E99" s="15">
        <v>1085.9999999999993</v>
      </c>
      <c r="F99" s="15">
        <v>649.00000000000034</v>
      </c>
      <c r="G99" s="23">
        <v>5.9110000000000005</v>
      </c>
      <c r="H99" s="16">
        <v>12671.000000000005</v>
      </c>
    </row>
    <row r="100" spans="1:8" ht="15" customHeight="1" x14ac:dyDescent="0.2">
      <c r="A100" s="2" t="s">
        <v>102</v>
      </c>
      <c r="B100" s="15">
        <v>812</v>
      </c>
      <c r="C100" s="15">
        <v>15</v>
      </c>
      <c r="D100" s="15">
        <v>797</v>
      </c>
      <c r="E100" s="15">
        <v>3125.9999999999968</v>
      </c>
      <c r="F100" s="15">
        <v>1513.9999999999986</v>
      </c>
      <c r="G100" s="23">
        <v>16.929999999999993</v>
      </c>
      <c r="H100" s="16">
        <v>34463.666666666664</v>
      </c>
    </row>
    <row r="101" spans="1:8" ht="15" customHeight="1" x14ac:dyDescent="0.2">
      <c r="A101" s="2" t="s">
        <v>103</v>
      </c>
      <c r="B101" s="15">
        <v>50</v>
      </c>
      <c r="C101" s="15" t="s">
        <v>17</v>
      </c>
      <c r="D101" s="15">
        <v>50</v>
      </c>
      <c r="E101" s="15">
        <v>118</v>
      </c>
      <c r="F101" s="15">
        <v>57.000000000000014</v>
      </c>
      <c r="G101" s="23">
        <v>0.63000000000000023</v>
      </c>
      <c r="H101" s="16">
        <v>1135.9999999999998</v>
      </c>
    </row>
    <row r="102" spans="1:8" ht="15" customHeight="1" x14ac:dyDescent="0.2">
      <c r="A102" s="2" t="s">
        <v>104</v>
      </c>
      <c r="B102" s="15">
        <v>118</v>
      </c>
      <c r="C102" s="15" t="s">
        <v>17</v>
      </c>
      <c r="D102" s="15">
        <v>118</v>
      </c>
      <c r="E102" s="15">
        <v>933.00000000000011</v>
      </c>
      <c r="F102" s="15">
        <v>428.00000000000034</v>
      </c>
      <c r="G102" s="23">
        <v>4.8750000000000018</v>
      </c>
      <c r="H102" s="16">
        <v>8646</v>
      </c>
    </row>
    <row r="103" spans="1:8" ht="15" customHeight="1" x14ac:dyDescent="0.2">
      <c r="A103" s="2" t="s">
        <v>105</v>
      </c>
      <c r="B103" s="15">
        <v>937</v>
      </c>
      <c r="C103" s="15">
        <v>9</v>
      </c>
      <c r="D103" s="15">
        <v>928</v>
      </c>
      <c r="E103" s="15">
        <v>3979.0000000000027</v>
      </c>
      <c r="F103" s="15">
        <v>2184.0000000000036</v>
      </c>
      <c r="G103" s="23">
        <v>21.106999999999978</v>
      </c>
      <c r="H103" s="16">
        <v>47321.999999999985</v>
      </c>
    </row>
    <row r="104" spans="1:8" ht="15" customHeight="1" x14ac:dyDescent="0.2">
      <c r="A104" s="2" t="s">
        <v>106</v>
      </c>
      <c r="B104" s="15">
        <v>126</v>
      </c>
      <c r="C104" s="15">
        <v>53</v>
      </c>
      <c r="D104" s="15">
        <v>73</v>
      </c>
      <c r="E104" s="15">
        <v>539.00000000000034</v>
      </c>
      <c r="F104" s="15">
        <v>308</v>
      </c>
      <c r="G104" s="23">
        <v>2.9450000000000007</v>
      </c>
      <c r="H104" s="16">
        <v>6972.9999999999982</v>
      </c>
    </row>
    <row r="105" spans="1:8" ht="15" customHeight="1" x14ac:dyDescent="0.2">
      <c r="A105" s="2" t="s">
        <v>107</v>
      </c>
      <c r="B105" s="15">
        <v>208</v>
      </c>
      <c r="C105" s="15">
        <v>4</v>
      </c>
      <c r="D105" s="15">
        <v>204</v>
      </c>
      <c r="E105" s="15">
        <v>1083.0000000000002</v>
      </c>
      <c r="F105" s="15">
        <v>484.00000000000023</v>
      </c>
      <c r="G105" s="23">
        <v>5.7299999999999986</v>
      </c>
      <c r="H105" s="16">
        <v>9990.9999999999982</v>
      </c>
    </row>
    <row r="106" spans="1:8" ht="15" customHeight="1" x14ac:dyDescent="0.2">
      <c r="A106" s="2" t="s">
        <v>108</v>
      </c>
      <c r="B106" s="15">
        <v>248</v>
      </c>
      <c r="C106" s="15">
        <v>5</v>
      </c>
      <c r="D106" s="15">
        <v>243</v>
      </c>
      <c r="E106" s="15">
        <v>1266.9999999999998</v>
      </c>
      <c r="F106" s="15">
        <v>380.00000000000006</v>
      </c>
      <c r="G106" s="23">
        <v>6.7949999999999982</v>
      </c>
      <c r="H106" s="16">
        <v>7491.0000000000018</v>
      </c>
    </row>
    <row r="107" spans="1:8" ht="15" customHeight="1" x14ac:dyDescent="0.2">
      <c r="A107" s="2" t="s">
        <v>109</v>
      </c>
      <c r="B107" s="15">
        <v>1082</v>
      </c>
      <c r="C107" s="15">
        <v>125</v>
      </c>
      <c r="D107" s="15">
        <v>957</v>
      </c>
      <c r="E107" s="15">
        <v>4070.0000000000023</v>
      </c>
      <c r="F107" s="15">
        <v>2382.0000000000014</v>
      </c>
      <c r="G107" s="23">
        <v>21.580200000000001</v>
      </c>
      <c r="H107" s="16">
        <v>51626.333333333336</v>
      </c>
    </row>
    <row r="108" spans="1:8" ht="15" customHeight="1" x14ac:dyDescent="0.2">
      <c r="A108" s="2" t="s">
        <v>110</v>
      </c>
      <c r="B108" s="15">
        <v>390</v>
      </c>
      <c r="C108" s="15">
        <v>2</v>
      </c>
      <c r="D108" s="15">
        <v>388</v>
      </c>
      <c r="E108" s="15">
        <v>1644.0000000000014</v>
      </c>
      <c r="F108" s="15">
        <v>797.00000000000011</v>
      </c>
      <c r="G108" s="23">
        <v>8.805000000000005</v>
      </c>
      <c r="H108" s="16">
        <v>17399.000000000007</v>
      </c>
    </row>
    <row r="109" spans="1:8" ht="15" customHeight="1" x14ac:dyDescent="0.2">
      <c r="A109" s="2" t="s">
        <v>111</v>
      </c>
      <c r="B109" s="15">
        <v>33</v>
      </c>
      <c r="C109" s="15" t="s">
        <v>17</v>
      </c>
      <c r="D109" s="15">
        <v>33</v>
      </c>
      <c r="E109" s="15">
        <v>138</v>
      </c>
      <c r="F109" s="15">
        <v>52</v>
      </c>
      <c r="G109" s="23">
        <v>0.7400000000000001</v>
      </c>
      <c r="H109" s="16">
        <v>1237.0000000000002</v>
      </c>
    </row>
    <row r="110" spans="1:8" ht="15" customHeight="1" x14ac:dyDescent="0.2">
      <c r="A110" s="2" t="s">
        <v>112</v>
      </c>
      <c r="B110" s="15">
        <v>184</v>
      </c>
      <c r="C110" s="15">
        <v>2</v>
      </c>
      <c r="D110" s="15">
        <v>182</v>
      </c>
      <c r="E110" s="15">
        <v>1997.999999999998</v>
      </c>
      <c r="F110" s="15">
        <v>1499.0000000000011</v>
      </c>
      <c r="G110" s="23">
        <v>10.280000000000001</v>
      </c>
      <c r="H110" s="16">
        <v>34346.333333333343</v>
      </c>
    </row>
    <row r="111" spans="1:8" ht="21" customHeight="1" x14ac:dyDescent="0.2">
      <c r="A111" s="2" t="s">
        <v>9</v>
      </c>
      <c r="B111" s="12">
        <f t="shared" ref="B111:H111" si="12">+B112+B127+B135+B141+B147+B156</f>
        <v>2852</v>
      </c>
      <c r="C111" s="12">
        <f t="shared" si="12"/>
        <v>129</v>
      </c>
      <c r="D111" s="12">
        <f t="shared" si="12"/>
        <v>2723</v>
      </c>
      <c r="E111" s="12">
        <f t="shared" si="12"/>
        <v>14278.000000000004</v>
      </c>
      <c r="F111" s="12">
        <f t="shared" si="12"/>
        <v>7543.0000000000009</v>
      </c>
      <c r="G111" s="21">
        <f t="shared" si="12"/>
        <v>75.069999999999993</v>
      </c>
      <c r="H111" s="12">
        <f t="shared" si="12"/>
        <v>163709.33333333337</v>
      </c>
    </row>
    <row r="112" spans="1:8" ht="21" customHeight="1" x14ac:dyDescent="0.2">
      <c r="A112" s="2" t="s">
        <v>113</v>
      </c>
      <c r="B112" s="12">
        <f t="shared" ref="B112:G112" si="13">SUM(B113:B126)</f>
        <v>2047</v>
      </c>
      <c r="C112" s="12">
        <f t="shared" si="13"/>
        <v>87</v>
      </c>
      <c r="D112" s="12">
        <f t="shared" si="13"/>
        <v>1960</v>
      </c>
      <c r="E112" s="12">
        <f t="shared" si="13"/>
        <v>9239.0000000000018</v>
      </c>
      <c r="F112" s="12">
        <f t="shared" si="13"/>
        <v>4772.0000000000009</v>
      </c>
      <c r="G112" s="21">
        <f t="shared" si="13"/>
        <v>48.49499999999999</v>
      </c>
      <c r="H112" s="12">
        <f>SUM(H113:H126)</f>
        <v>102289.33333333334</v>
      </c>
    </row>
    <row r="113" spans="1:8" ht="15" customHeight="1" x14ac:dyDescent="0.2">
      <c r="A113" s="2" t="s">
        <v>114</v>
      </c>
      <c r="B113" s="15">
        <v>2</v>
      </c>
      <c r="C113" s="15">
        <v>1</v>
      </c>
      <c r="D113" s="15">
        <v>1</v>
      </c>
      <c r="E113" s="15">
        <v>203</v>
      </c>
      <c r="F113" s="15">
        <v>3</v>
      </c>
      <c r="G113" s="23">
        <v>1.02</v>
      </c>
      <c r="H113" s="16">
        <v>72.000000000000014</v>
      </c>
    </row>
    <row r="114" spans="1:8" ht="15" customHeight="1" x14ac:dyDescent="0.2">
      <c r="A114" s="2" t="s">
        <v>115</v>
      </c>
      <c r="B114" s="15">
        <v>334</v>
      </c>
      <c r="C114" s="15">
        <v>5</v>
      </c>
      <c r="D114" s="15">
        <v>329</v>
      </c>
      <c r="E114" s="15">
        <v>1093.0000000000002</v>
      </c>
      <c r="F114" s="15">
        <v>591.00000000000034</v>
      </c>
      <c r="G114" s="23">
        <v>5.8199999999999914</v>
      </c>
      <c r="H114" s="16">
        <v>12645.333333333338</v>
      </c>
    </row>
    <row r="115" spans="1:8" ht="15" customHeight="1" x14ac:dyDescent="0.2">
      <c r="A115" s="2" t="s">
        <v>116</v>
      </c>
      <c r="B115" s="15">
        <v>218</v>
      </c>
      <c r="C115" s="15">
        <v>10</v>
      </c>
      <c r="D115" s="15">
        <v>208</v>
      </c>
      <c r="E115" s="15">
        <v>1153.0000000000005</v>
      </c>
      <c r="F115" s="15">
        <v>856.00000000000011</v>
      </c>
      <c r="G115" s="23">
        <v>6.0050000000000008</v>
      </c>
      <c r="H115" s="16">
        <v>18768.000000000004</v>
      </c>
    </row>
    <row r="116" spans="1:8" ht="15" customHeight="1" x14ac:dyDescent="0.2">
      <c r="A116" s="2" t="s">
        <v>117</v>
      </c>
      <c r="B116" s="15">
        <v>94</v>
      </c>
      <c r="C116" s="15" t="s">
        <v>17</v>
      </c>
      <c r="D116" s="15">
        <v>94</v>
      </c>
      <c r="E116" s="15">
        <v>450.99999999999994</v>
      </c>
      <c r="F116" s="15">
        <v>194.00000000000003</v>
      </c>
      <c r="G116" s="23">
        <v>2.3449999999999998</v>
      </c>
      <c r="H116" s="16">
        <v>4028</v>
      </c>
    </row>
    <row r="117" spans="1:8" ht="15" customHeight="1" x14ac:dyDescent="0.2">
      <c r="A117" s="2" t="s">
        <v>118</v>
      </c>
      <c r="B117" s="15">
        <v>322</v>
      </c>
      <c r="C117" s="15">
        <v>3</v>
      </c>
      <c r="D117" s="15">
        <v>319</v>
      </c>
      <c r="E117" s="15">
        <v>1571.0000000000007</v>
      </c>
      <c r="F117" s="15">
        <v>853</v>
      </c>
      <c r="G117" s="23">
        <v>8.6600000000000037</v>
      </c>
      <c r="H117" s="16">
        <v>18553.999999999993</v>
      </c>
    </row>
    <row r="118" spans="1:8" ht="15" customHeight="1" x14ac:dyDescent="0.2">
      <c r="A118" s="2" t="s">
        <v>119</v>
      </c>
      <c r="B118" s="15">
        <v>94</v>
      </c>
      <c r="C118" s="15">
        <v>4</v>
      </c>
      <c r="D118" s="15">
        <v>90</v>
      </c>
      <c r="E118" s="15">
        <v>424.00000000000034</v>
      </c>
      <c r="F118" s="15">
        <v>237.99999999999994</v>
      </c>
      <c r="G118" s="23">
        <v>2.2749999999999999</v>
      </c>
      <c r="H118" s="16">
        <v>4978</v>
      </c>
    </row>
    <row r="119" spans="1:8" ht="15" customHeight="1" x14ac:dyDescent="0.2">
      <c r="A119" s="2" t="s">
        <v>120</v>
      </c>
      <c r="B119" s="15">
        <v>105</v>
      </c>
      <c r="C119" s="15">
        <v>17</v>
      </c>
      <c r="D119" s="15">
        <v>88</v>
      </c>
      <c r="E119" s="15">
        <v>600.99999999999977</v>
      </c>
      <c r="F119" s="15">
        <v>245.00000000000014</v>
      </c>
      <c r="G119" s="23">
        <v>3.0749999999999997</v>
      </c>
      <c r="H119" s="16">
        <v>5271.9999999999973</v>
      </c>
    </row>
    <row r="120" spans="1:8" ht="15" customHeight="1" x14ac:dyDescent="0.2">
      <c r="A120" s="2" t="s">
        <v>121</v>
      </c>
      <c r="B120" s="15">
        <v>173</v>
      </c>
      <c r="C120" s="15" t="s">
        <v>17</v>
      </c>
      <c r="D120" s="15">
        <v>173</v>
      </c>
      <c r="E120" s="15">
        <v>1035.0000000000005</v>
      </c>
      <c r="F120" s="15">
        <v>278.00000000000006</v>
      </c>
      <c r="G120" s="23">
        <v>5.3449999999999989</v>
      </c>
      <c r="H120" s="16">
        <v>6226.9999999999991</v>
      </c>
    </row>
    <row r="121" spans="1:8" ht="15" customHeight="1" x14ac:dyDescent="0.2">
      <c r="A121" s="2" t="s">
        <v>122</v>
      </c>
      <c r="B121" s="15">
        <v>42</v>
      </c>
      <c r="C121" s="15">
        <v>5</v>
      </c>
      <c r="D121" s="15">
        <v>37</v>
      </c>
      <c r="E121" s="15">
        <v>176.00000000000006</v>
      </c>
      <c r="F121" s="15">
        <v>96.999999999999972</v>
      </c>
      <c r="G121" s="23">
        <v>0.8949999999999998</v>
      </c>
      <c r="H121" s="16">
        <v>2070.9999999999995</v>
      </c>
    </row>
    <row r="122" spans="1:8" ht="15" customHeight="1" x14ac:dyDescent="0.2">
      <c r="A122" s="2" t="s">
        <v>123</v>
      </c>
      <c r="B122" s="15">
        <v>157</v>
      </c>
      <c r="C122" s="15">
        <v>6</v>
      </c>
      <c r="D122" s="15">
        <v>151</v>
      </c>
      <c r="E122" s="15">
        <v>368.00000000000011</v>
      </c>
      <c r="F122" s="15">
        <v>240.99999999999991</v>
      </c>
      <c r="G122" s="23">
        <v>1.9850000000000001</v>
      </c>
      <c r="H122" s="16">
        <v>5100.0000000000009</v>
      </c>
    </row>
    <row r="123" spans="1:8" ht="15" customHeight="1" x14ac:dyDescent="0.2">
      <c r="A123" s="2" t="s">
        <v>124</v>
      </c>
      <c r="B123" s="15">
        <v>80</v>
      </c>
      <c r="C123" s="15">
        <v>1</v>
      </c>
      <c r="D123" s="15">
        <v>79</v>
      </c>
      <c r="E123" s="15">
        <v>520</v>
      </c>
      <c r="F123" s="15">
        <v>244.00000000000003</v>
      </c>
      <c r="G123" s="23">
        <v>2.6750000000000007</v>
      </c>
      <c r="H123" s="16">
        <v>4715.0000000000009</v>
      </c>
    </row>
    <row r="124" spans="1:8" ht="15" customHeight="1" x14ac:dyDescent="0.2">
      <c r="A124" s="2" t="s">
        <v>125</v>
      </c>
      <c r="B124" s="15">
        <v>140</v>
      </c>
      <c r="C124" s="15">
        <v>13</v>
      </c>
      <c r="D124" s="15">
        <v>127</v>
      </c>
      <c r="E124" s="15">
        <v>864</v>
      </c>
      <c r="F124" s="15">
        <v>499.0000000000004</v>
      </c>
      <c r="G124" s="23">
        <v>4.2850000000000001</v>
      </c>
      <c r="H124" s="16">
        <v>11179.000000000007</v>
      </c>
    </row>
    <row r="125" spans="1:8" ht="15" customHeight="1" x14ac:dyDescent="0.2">
      <c r="A125" s="2" t="s">
        <v>126</v>
      </c>
      <c r="B125" s="15">
        <v>2</v>
      </c>
      <c r="C125" s="15" t="s">
        <v>17</v>
      </c>
      <c r="D125" s="15">
        <v>2</v>
      </c>
      <c r="E125" s="15">
        <v>22</v>
      </c>
      <c r="F125" s="15">
        <v>22</v>
      </c>
      <c r="G125" s="23">
        <v>0.11</v>
      </c>
      <c r="H125" s="16">
        <v>288.00000000000006</v>
      </c>
    </row>
    <row r="126" spans="1:8" ht="15" customHeight="1" x14ac:dyDescent="0.2">
      <c r="A126" s="2" t="s">
        <v>127</v>
      </c>
      <c r="B126" s="15">
        <v>284</v>
      </c>
      <c r="C126" s="15">
        <v>22</v>
      </c>
      <c r="D126" s="15">
        <v>262</v>
      </c>
      <c r="E126" s="15">
        <v>758.00000000000045</v>
      </c>
      <c r="F126" s="15">
        <v>411</v>
      </c>
      <c r="G126" s="23">
        <v>4.0000000000000018</v>
      </c>
      <c r="H126" s="16">
        <v>8391.9999999999964</v>
      </c>
    </row>
    <row r="127" spans="1:8" ht="21" customHeight="1" x14ac:dyDescent="0.2">
      <c r="A127" s="2" t="s">
        <v>128</v>
      </c>
      <c r="B127" s="12">
        <f t="shared" ref="B127:H127" si="14">SUM(B128:B134)</f>
        <v>175</v>
      </c>
      <c r="C127" s="12">
        <f t="shared" si="14"/>
        <v>4</v>
      </c>
      <c r="D127" s="12">
        <f t="shared" si="14"/>
        <v>171</v>
      </c>
      <c r="E127" s="12">
        <f t="shared" si="14"/>
        <v>873</v>
      </c>
      <c r="F127" s="12">
        <f t="shared" si="14"/>
        <v>514.99999999999989</v>
      </c>
      <c r="G127" s="21">
        <f t="shared" si="14"/>
        <v>4.6349999999999998</v>
      </c>
      <c r="H127" s="12">
        <f t="shared" si="14"/>
        <v>11577</v>
      </c>
    </row>
    <row r="128" spans="1:8" ht="15" customHeight="1" x14ac:dyDescent="0.2">
      <c r="A128" s="2" t="s">
        <v>662</v>
      </c>
      <c r="B128" s="15">
        <v>28</v>
      </c>
      <c r="C128" s="15">
        <v>1</v>
      </c>
      <c r="D128" s="15">
        <v>27</v>
      </c>
      <c r="E128" s="15">
        <v>80</v>
      </c>
      <c r="F128" s="15">
        <v>39</v>
      </c>
      <c r="G128" s="23">
        <v>0.44500000000000006</v>
      </c>
      <c r="H128" s="16">
        <v>713</v>
      </c>
    </row>
    <row r="129" spans="1:8" ht="15" customHeight="1" x14ac:dyDescent="0.2">
      <c r="A129" s="2" t="s">
        <v>129</v>
      </c>
      <c r="B129" s="15">
        <v>20</v>
      </c>
      <c r="C129" s="15" t="s">
        <v>17</v>
      </c>
      <c r="D129" s="15">
        <v>20</v>
      </c>
      <c r="E129" s="15">
        <v>93.999999999999986</v>
      </c>
      <c r="F129" s="15">
        <v>51.000000000000007</v>
      </c>
      <c r="G129" s="23">
        <v>0.5</v>
      </c>
      <c r="H129" s="16">
        <v>1226</v>
      </c>
    </row>
    <row r="130" spans="1:8" ht="15" customHeight="1" x14ac:dyDescent="0.2">
      <c r="A130" s="2" t="s">
        <v>130</v>
      </c>
      <c r="B130" s="15">
        <v>13</v>
      </c>
      <c r="C130" s="15" t="s">
        <v>17</v>
      </c>
      <c r="D130" s="15">
        <v>13</v>
      </c>
      <c r="E130" s="15">
        <v>47</v>
      </c>
      <c r="F130" s="15">
        <v>33</v>
      </c>
      <c r="G130" s="23">
        <v>0.24999999999999997</v>
      </c>
      <c r="H130" s="16">
        <v>1024.0000000000002</v>
      </c>
    </row>
    <row r="131" spans="1:8" ht="15" customHeight="1" x14ac:dyDescent="0.2">
      <c r="A131" s="2" t="s">
        <v>131</v>
      </c>
      <c r="B131" s="15">
        <v>52</v>
      </c>
      <c r="C131" s="15">
        <v>1</v>
      </c>
      <c r="D131" s="15">
        <v>51</v>
      </c>
      <c r="E131" s="15">
        <v>194.00000000000003</v>
      </c>
      <c r="F131" s="15">
        <v>109.99999999999997</v>
      </c>
      <c r="G131" s="23">
        <v>1.07</v>
      </c>
      <c r="H131" s="16">
        <v>2333.0000000000005</v>
      </c>
    </row>
    <row r="132" spans="1:8" ht="15" customHeight="1" x14ac:dyDescent="0.2">
      <c r="A132" s="2" t="s">
        <v>132</v>
      </c>
      <c r="B132" s="15">
        <v>33</v>
      </c>
      <c r="C132" s="15" t="s">
        <v>17</v>
      </c>
      <c r="D132" s="15">
        <v>33</v>
      </c>
      <c r="E132" s="15">
        <v>125.99999999999999</v>
      </c>
      <c r="F132" s="15">
        <v>91.999999999999986</v>
      </c>
      <c r="G132" s="23">
        <v>0.67500000000000004</v>
      </c>
      <c r="H132" s="16">
        <v>1862</v>
      </c>
    </row>
    <row r="133" spans="1:8" ht="15" customHeight="1" x14ac:dyDescent="0.2">
      <c r="A133" s="2" t="s">
        <v>133</v>
      </c>
      <c r="B133" s="15">
        <v>14</v>
      </c>
      <c r="C133" s="15" t="s">
        <v>17</v>
      </c>
      <c r="D133" s="15">
        <v>14</v>
      </c>
      <c r="E133" s="15">
        <v>59</v>
      </c>
      <c r="F133" s="15">
        <v>43</v>
      </c>
      <c r="G133" s="23">
        <v>0.31000000000000005</v>
      </c>
      <c r="H133" s="16">
        <v>1019.0000000000002</v>
      </c>
    </row>
    <row r="134" spans="1:8" ht="15" customHeight="1" x14ac:dyDescent="0.2">
      <c r="A134" s="2" t="s">
        <v>134</v>
      </c>
      <c r="B134" s="15">
        <v>15</v>
      </c>
      <c r="C134" s="15">
        <v>2</v>
      </c>
      <c r="D134" s="15">
        <v>13</v>
      </c>
      <c r="E134" s="15">
        <v>273</v>
      </c>
      <c r="F134" s="15">
        <v>146.99999999999994</v>
      </c>
      <c r="G134" s="23">
        <v>1.3849999999999998</v>
      </c>
      <c r="H134" s="16">
        <v>3400</v>
      </c>
    </row>
    <row r="135" spans="1:8" ht="21" customHeight="1" x14ac:dyDescent="0.2">
      <c r="A135" s="2" t="s">
        <v>135</v>
      </c>
      <c r="B135" s="12">
        <f t="shared" ref="B135:H135" si="15">SUM(B136:B140)</f>
        <v>383</v>
      </c>
      <c r="C135" s="12">
        <f t="shared" si="15"/>
        <v>23</v>
      </c>
      <c r="D135" s="12">
        <f t="shared" si="15"/>
        <v>360</v>
      </c>
      <c r="E135" s="12">
        <f t="shared" si="15"/>
        <v>2040.0000000000009</v>
      </c>
      <c r="F135" s="12">
        <f t="shared" si="15"/>
        <v>950.99999999999977</v>
      </c>
      <c r="G135" s="21">
        <f t="shared" si="15"/>
        <v>10.885</v>
      </c>
      <c r="H135" s="12">
        <f t="shared" si="15"/>
        <v>20815.000000000015</v>
      </c>
    </row>
    <row r="136" spans="1:8" ht="15" customHeight="1" x14ac:dyDescent="0.2">
      <c r="A136" s="2" t="s">
        <v>663</v>
      </c>
      <c r="B136" s="15">
        <v>47</v>
      </c>
      <c r="C136" s="15">
        <v>10</v>
      </c>
      <c r="D136" s="15">
        <v>37</v>
      </c>
      <c r="E136" s="15">
        <v>295.99999999999994</v>
      </c>
      <c r="F136" s="15">
        <v>163.99999999999994</v>
      </c>
      <c r="G136" s="23">
        <v>1.5449999999999999</v>
      </c>
      <c r="H136" s="16">
        <v>3414.0000000000014</v>
      </c>
    </row>
    <row r="137" spans="1:8" ht="15" customHeight="1" x14ac:dyDescent="0.2">
      <c r="A137" s="2" t="s">
        <v>722</v>
      </c>
      <c r="B137" s="15">
        <v>57</v>
      </c>
      <c r="C137" s="15">
        <v>4</v>
      </c>
      <c r="D137" s="15">
        <v>53</v>
      </c>
      <c r="E137" s="15">
        <v>341</v>
      </c>
      <c r="F137" s="15">
        <v>147.99999999999994</v>
      </c>
      <c r="G137" s="23">
        <v>1.7950000000000008</v>
      </c>
      <c r="H137" s="16">
        <v>3341.0000000000014</v>
      </c>
    </row>
    <row r="138" spans="1:8" ht="15" customHeight="1" x14ac:dyDescent="0.2">
      <c r="A138" s="2" t="s">
        <v>136</v>
      </c>
      <c r="B138" s="15">
        <v>181</v>
      </c>
      <c r="C138" s="15">
        <v>4</v>
      </c>
      <c r="D138" s="15">
        <v>177</v>
      </c>
      <c r="E138" s="15">
        <v>942.0000000000008</v>
      </c>
      <c r="F138" s="15">
        <v>365.99999999999989</v>
      </c>
      <c r="G138" s="23">
        <v>5.0599999999999996</v>
      </c>
      <c r="H138" s="16">
        <v>8018.0000000000064</v>
      </c>
    </row>
    <row r="139" spans="1:8" ht="15" customHeight="1" x14ac:dyDescent="0.2">
      <c r="A139" s="2" t="s">
        <v>137</v>
      </c>
      <c r="B139" s="15">
        <v>58</v>
      </c>
      <c r="C139" s="15">
        <v>2</v>
      </c>
      <c r="D139" s="15">
        <v>56</v>
      </c>
      <c r="E139" s="15">
        <v>277</v>
      </c>
      <c r="F139" s="15">
        <v>161.99999999999994</v>
      </c>
      <c r="G139" s="23">
        <v>1.4950000000000001</v>
      </c>
      <c r="H139" s="16">
        <v>3417.0000000000005</v>
      </c>
    </row>
    <row r="140" spans="1:8" ht="15" customHeight="1" x14ac:dyDescent="0.2">
      <c r="A140" s="2" t="s">
        <v>104</v>
      </c>
      <c r="B140" s="15">
        <v>40</v>
      </c>
      <c r="C140" s="15">
        <v>3</v>
      </c>
      <c r="D140" s="15">
        <v>37</v>
      </c>
      <c r="E140" s="15">
        <v>184.00000000000006</v>
      </c>
      <c r="F140" s="15">
        <v>111</v>
      </c>
      <c r="G140" s="23">
        <v>0.99000000000000021</v>
      </c>
      <c r="H140" s="16">
        <v>2625.0000000000018</v>
      </c>
    </row>
    <row r="141" spans="1:8" ht="21" customHeight="1" x14ac:dyDescent="0.2">
      <c r="A141" s="2" t="s">
        <v>138</v>
      </c>
      <c r="B141" s="12">
        <f t="shared" ref="B141:H141" si="16">SUM(B142:B146)</f>
        <v>34</v>
      </c>
      <c r="C141" s="12">
        <f t="shared" si="16"/>
        <v>3</v>
      </c>
      <c r="D141" s="12">
        <f t="shared" si="16"/>
        <v>31</v>
      </c>
      <c r="E141" s="12">
        <f t="shared" si="16"/>
        <v>537</v>
      </c>
      <c r="F141" s="12">
        <f t="shared" si="16"/>
        <v>171</v>
      </c>
      <c r="G141" s="21">
        <f t="shared" si="16"/>
        <v>2.7649999999999997</v>
      </c>
      <c r="H141" s="12">
        <f t="shared" si="16"/>
        <v>3810.0000000000005</v>
      </c>
    </row>
    <row r="142" spans="1:8" ht="15" customHeight="1" x14ac:dyDescent="0.2">
      <c r="A142" s="2" t="s">
        <v>664</v>
      </c>
      <c r="B142" s="15">
        <v>14</v>
      </c>
      <c r="C142" s="15">
        <v>1</v>
      </c>
      <c r="D142" s="15">
        <v>13</v>
      </c>
      <c r="E142" s="15">
        <v>324</v>
      </c>
      <c r="F142" s="15">
        <v>51.000000000000007</v>
      </c>
      <c r="G142" s="23">
        <v>1.66</v>
      </c>
      <c r="H142" s="16">
        <v>1206.0000000000005</v>
      </c>
    </row>
    <row r="143" spans="1:8" ht="15" customHeight="1" x14ac:dyDescent="0.2">
      <c r="A143" s="2" t="s">
        <v>139</v>
      </c>
      <c r="B143" s="15">
        <v>8</v>
      </c>
      <c r="C143" s="15">
        <v>1</v>
      </c>
      <c r="D143" s="15">
        <v>7</v>
      </c>
      <c r="E143" s="15">
        <v>105</v>
      </c>
      <c r="F143" s="15">
        <v>62</v>
      </c>
      <c r="G143" s="23">
        <v>0.55000000000000004</v>
      </c>
      <c r="H143" s="16">
        <v>1216</v>
      </c>
    </row>
    <row r="144" spans="1:8" ht="15" customHeight="1" x14ac:dyDescent="0.2">
      <c r="A144" s="2" t="s">
        <v>140</v>
      </c>
      <c r="B144" s="15">
        <v>3</v>
      </c>
      <c r="C144" s="15" t="s">
        <v>17</v>
      </c>
      <c r="D144" s="15">
        <v>3</v>
      </c>
      <c r="E144" s="15">
        <v>20</v>
      </c>
      <c r="F144" s="15">
        <v>20</v>
      </c>
      <c r="G144" s="23">
        <v>0.10500000000000001</v>
      </c>
      <c r="H144" s="16">
        <v>476.00000000000006</v>
      </c>
    </row>
    <row r="145" spans="1:8" ht="15" customHeight="1" x14ac:dyDescent="0.2">
      <c r="A145" s="2" t="s">
        <v>141</v>
      </c>
      <c r="B145" s="15">
        <v>4</v>
      </c>
      <c r="C145" s="15" t="s">
        <v>17</v>
      </c>
      <c r="D145" s="15">
        <v>4</v>
      </c>
      <c r="E145" s="15">
        <v>20</v>
      </c>
      <c r="F145" s="15">
        <v>5</v>
      </c>
      <c r="G145" s="23">
        <v>0.11</v>
      </c>
      <c r="H145" s="16">
        <v>120</v>
      </c>
    </row>
    <row r="146" spans="1:8" ht="15" customHeight="1" x14ac:dyDescent="0.2">
      <c r="A146" s="2" t="s">
        <v>142</v>
      </c>
      <c r="B146" s="15">
        <v>5</v>
      </c>
      <c r="C146" s="15">
        <v>1</v>
      </c>
      <c r="D146" s="15">
        <v>4</v>
      </c>
      <c r="E146" s="15">
        <v>68</v>
      </c>
      <c r="F146" s="15">
        <v>33</v>
      </c>
      <c r="G146" s="23">
        <v>0.34</v>
      </c>
      <c r="H146" s="16">
        <v>792</v>
      </c>
    </row>
    <row r="147" spans="1:8" ht="21" customHeight="1" x14ac:dyDescent="0.2">
      <c r="A147" s="2" t="s">
        <v>143</v>
      </c>
      <c r="B147" s="12">
        <f t="shared" ref="B147:H147" si="17">SUM(B148:B155)</f>
        <v>53</v>
      </c>
      <c r="C147" s="12">
        <f t="shared" si="17"/>
        <v>8</v>
      </c>
      <c r="D147" s="12">
        <f t="shared" si="17"/>
        <v>45</v>
      </c>
      <c r="E147" s="12">
        <f t="shared" si="17"/>
        <v>603</v>
      </c>
      <c r="F147" s="12">
        <f t="shared" si="17"/>
        <v>430</v>
      </c>
      <c r="G147" s="21">
        <f t="shared" si="17"/>
        <v>3.0900000000000003</v>
      </c>
      <c r="H147" s="12">
        <f t="shared" si="17"/>
        <v>9310</v>
      </c>
    </row>
    <row r="148" spans="1:8" ht="15" customHeight="1" x14ac:dyDescent="0.2">
      <c r="A148" s="2" t="s">
        <v>665</v>
      </c>
      <c r="B148" s="15">
        <v>5</v>
      </c>
      <c r="C148" s="15" t="s">
        <v>17</v>
      </c>
      <c r="D148" s="15">
        <v>5</v>
      </c>
      <c r="E148" s="15">
        <v>43</v>
      </c>
      <c r="F148" s="15">
        <v>17</v>
      </c>
      <c r="G148" s="23">
        <v>0.22000000000000003</v>
      </c>
      <c r="H148" s="16">
        <v>391</v>
      </c>
    </row>
    <row r="149" spans="1:8" ht="15" customHeight="1" x14ac:dyDescent="0.2">
      <c r="A149" s="2" t="s">
        <v>144</v>
      </c>
      <c r="B149" s="15">
        <v>16</v>
      </c>
      <c r="C149" s="15">
        <v>5</v>
      </c>
      <c r="D149" s="15">
        <v>11</v>
      </c>
      <c r="E149" s="15">
        <v>127</v>
      </c>
      <c r="F149" s="15">
        <v>99</v>
      </c>
      <c r="G149" s="23">
        <v>0.65</v>
      </c>
      <c r="H149" s="16">
        <v>2036.0000000000002</v>
      </c>
    </row>
    <row r="150" spans="1:8" ht="15" customHeight="1" x14ac:dyDescent="0.2">
      <c r="A150" s="2" t="s">
        <v>45</v>
      </c>
      <c r="B150" s="15">
        <v>2</v>
      </c>
      <c r="C150" s="15">
        <v>1</v>
      </c>
      <c r="D150" s="15">
        <v>1</v>
      </c>
      <c r="E150" s="15">
        <v>30</v>
      </c>
      <c r="F150" s="15">
        <v>15</v>
      </c>
      <c r="G150" s="23">
        <v>0.15000000000000002</v>
      </c>
      <c r="H150" s="16">
        <v>360.00000000000006</v>
      </c>
    </row>
    <row r="151" spans="1:8" ht="15" customHeight="1" x14ac:dyDescent="0.2">
      <c r="A151" s="2" t="s">
        <v>145</v>
      </c>
      <c r="B151" s="15">
        <v>2</v>
      </c>
      <c r="C151" s="15" t="s">
        <v>17</v>
      </c>
      <c r="D151" s="15">
        <v>2</v>
      </c>
      <c r="E151" s="15">
        <v>100</v>
      </c>
      <c r="F151" s="15">
        <v>40</v>
      </c>
      <c r="G151" s="23">
        <v>0.5</v>
      </c>
      <c r="H151" s="16">
        <v>960.00000000000011</v>
      </c>
    </row>
    <row r="152" spans="1:8" ht="15" customHeight="1" x14ac:dyDescent="0.2">
      <c r="A152" s="2" t="s">
        <v>146</v>
      </c>
      <c r="B152" s="15">
        <v>11</v>
      </c>
      <c r="C152" s="15" t="s">
        <v>17</v>
      </c>
      <c r="D152" s="15">
        <v>11</v>
      </c>
      <c r="E152" s="15">
        <v>115</v>
      </c>
      <c r="F152" s="15">
        <v>106</v>
      </c>
      <c r="G152" s="23">
        <v>0.60499999999999998</v>
      </c>
      <c r="H152" s="16">
        <v>2211</v>
      </c>
    </row>
    <row r="153" spans="1:8" ht="15" customHeight="1" x14ac:dyDescent="0.2">
      <c r="A153" s="2" t="s">
        <v>147</v>
      </c>
      <c r="B153" s="15">
        <v>5</v>
      </c>
      <c r="C153" s="15">
        <v>2</v>
      </c>
      <c r="D153" s="15">
        <v>3</v>
      </c>
      <c r="E153" s="15">
        <v>46</v>
      </c>
      <c r="F153" s="15">
        <v>39</v>
      </c>
      <c r="G153" s="23">
        <v>0.24</v>
      </c>
      <c r="H153" s="16">
        <v>740</v>
      </c>
    </row>
    <row r="154" spans="1:8" ht="15" customHeight="1" x14ac:dyDescent="0.2">
      <c r="A154" s="2" t="s">
        <v>148</v>
      </c>
      <c r="B154" s="15">
        <v>8</v>
      </c>
      <c r="C154" s="15" t="s">
        <v>17</v>
      </c>
      <c r="D154" s="15">
        <v>8</v>
      </c>
      <c r="E154" s="15">
        <v>132</v>
      </c>
      <c r="F154" s="15">
        <v>111</v>
      </c>
      <c r="G154" s="23">
        <v>0.67000000000000015</v>
      </c>
      <c r="H154" s="16">
        <v>2564</v>
      </c>
    </row>
    <row r="155" spans="1:8" ht="15" customHeight="1" x14ac:dyDescent="0.2">
      <c r="A155" s="2" t="s">
        <v>149</v>
      </c>
      <c r="B155" s="15">
        <v>4</v>
      </c>
      <c r="C155" s="15" t="s">
        <v>17</v>
      </c>
      <c r="D155" s="15">
        <v>4</v>
      </c>
      <c r="E155" s="15">
        <v>10</v>
      </c>
      <c r="F155" s="15">
        <v>3</v>
      </c>
      <c r="G155" s="23">
        <v>5.5E-2</v>
      </c>
      <c r="H155" s="16">
        <v>48</v>
      </c>
    </row>
    <row r="156" spans="1:8" ht="21" customHeight="1" x14ac:dyDescent="0.2">
      <c r="A156" s="2" t="s">
        <v>150</v>
      </c>
      <c r="B156" s="12">
        <f t="shared" ref="B156:H156" si="18">SUM(B157:B159)</f>
        <v>160</v>
      </c>
      <c r="C156" s="12">
        <f t="shared" si="18"/>
        <v>4</v>
      </c>
      <c r="D156" s="12">
        <f t="shared" si="18"/>
        <v>156</v>
      </c>
      <c r="E156" s="12">
        <f t="shared" si="18"/>
        <v>986.00000000000023</v>
      </c>
      <c r="F156" s="12">
        <f t="shared" si="18"/>
        <v>704</v>
      </c>
      <c r="G156" s="21">
        <f t="shared" si="18"/>
        <v>5.1999999999999993</v>
      </c>
      <c r="H156" s="12">
        <f t="shared" si="18"/>
        <v>15908.000000000004</v>
      </c>
    </row>
    <row r="157" spans="1:8" ht="15" customHeight="1" x14ac:dyDescent="0.2">
      <c r="A157" s="2" t="s">
        <v>151</v>
      </c>
      <c r="B157" s="15">
        <v>87</v>
      </c>
      <c r="C157" s="15" t="s">
        <v>17</v>
      </c>
      <c r="D157" s="15">
        <v>87</v>
      </c>
      <c r="E157" s="15">
        <v>441.00000000000023</v>
      </c>
      <c r="F157" s="15">
        <v>261</v>
      </c>
      <c r="G157" s="23">
        <v>2.379999999999999</v>
      </c>
      <c r="H157" s="16">
        <v>5911.0000000000009</v>
      </c>
    </row>
    <row r="158" spans="1:8" ht="15" customHeight="1" x14ac:dyDescent="0.2">
      <c r="A158" s="2" t="s">
        <v>152</v>
      </c>
      <c r="B158" s="15">
        <v>6</v>
      </c>
      <c r="C158" s="15">
        <v>1</v>
      </c>
      <c r="D158" s="15">
        <v>5</v>
      </c>
      <c r="E158" s="15">
        <v>241.00000000000003</v>
      </c>
      <c r="F158" s="15">
        <v>232</v>
      </c>
      <c r="G158" s="23">
        <v>1.21</v>
      </c>
      <c r="H158" s="16">
        <v>5208</v>
      </c>
    </row>
    <row r="159" spans="1:8" ht="15" customHeight="1" x14ac:dyDescent="0.2">
      <c r="A159" s="2" t="s">
        <v>153</v>
      </c>
      <c r="B159" s="15">
        <v>67</v>
      </c>
      <c r="C159" s="15">
        <v>3</v>
      </c>
      <c r="D159" s="15">
        <v>64</v>
      </c>
      <c r="E159" s="15">
        <v>304</v>
      </c>
      <c r="F159" s="15">
        <v>211</v>
      </c>
      <c r="G159" s="23">
        <v>1.6099999999999999</v>
      </c>
      <c r="H159" s="16">
        <v>4789.0000000000027</v>
      </c>
    </row>
    <row r="160" spans="1:8" ht="21" customHeight="1" x14ac:dyDescent="0.2">
      <c r="A160" s="2" t="s">
        <v>6</v>
      </c>
      <c r="B160" s="12">
        <f t="shared" ref="B160:H160" si="19">+B161+B171+B179+B188+B195+B209+B222+B231+B237+B243+B251+B257+B263+B273</f>
        <v>6234</v>
      </c>
      <c r="C160" s="12">
        <f>+C161+C171+C179+C188+C195+C209+C222+C231+C243+C251+C263+C273</f>
        <v>191</v>
      </c>
      <c r="D160" s="12">
        <f t="shared" si="19"/>
        <v>6043</v>
      </c>
      <c r="E160" s="12">
        <f t="shared" si="19"/>
        <v>21580.000000000004</v>
      </c>
      <c r="F160" s="12">
        <f t="shared" si="19"/>
        <v>12739</v>
      </c>
      <c r="G160" s="21">
        <f t="shared" si="19"/>
        <v>110.68190000000003</v>
      </c>
      <c r="H160" s="12">
        <f t="shared" si="19"/>
        <v>265186.49999999994</v>
      </c>
    </row>
    <row r="161" spans="1:8" ht="21" customHeight="1" x14ac:dyDescent="0.2">
      <c r="A161" s="2" t="s">
        <v>154</v>
      </c>
      <c r="B161" s="12">
        <f t="shared" ref="B161:H161" si="20">SUM(B162:B170)</f>
        <v>420</v>
      </c>
      <c r="C161" s="12">
        <f t="shared" si="20"/>
        <v>2</v>
      </c>
      <c r="D161" s="12">
        <f t="shared" si="20"/>
        <v>418</v>
      </c>
      <c r="E161" s="12">
        <f t="shared" si="20"/>
        <v>1138</v>
      </c>
      <c r="F161" s="12">
        <f t="shared" si="20"/>
        <v>670</v>
      </c>
      <c r="G161" s="21">
        <f t="shared" si="20"/>
        <v>5.8299999999999992</v>
      </c>
      <c r="H161" s="12">
        <f t="shared" si="20"/>
        <v>12873.666666666666</v>
      </c>
    </row>
    <row r="162" spans="1:8" ht="15" customHeight="1" x14ac:dyDescent="0.2">
      <c r="A162" s="2" t="s">
        <v>666</v>
      </c>
      <c r="B162" s="15">
        <v>72</v>
      </c>
      <c r="C162" s="15" t="s">
        <v>17</v>
      </c>
      <c r="D162" s="15">
        <v>72</v>
      </c>
      <c r="E162" s="15">
        <v>142.99999999999994</v>
      </c>
      <c r="F162" s="15">
        <v>101.00000000000001</v>
      </c>
      <c r="G162" s="23">
        <v>0.77999999999999992</v>
      </c>
      <c r="H162" s="16">
        <v>2142</v>
      </c>
    </row>
    <row r="163" spans="1:8" ht="15" customHeight="1" x14ac:dyDescent="0.2">
      <c r="A163" s="2" t="s">
        <v>155</v>
      </c>
      <c r="B163" s="15">
        <v>49</v>
      </c>
      <c r="C163" s="15" t="s">
        <v>17</v>
      </c>
      <c r="D163" s="15">
        <v>49</v>
      </c>
      <c r="E163" s="15">
        <v>97</v>
      </c>
      <c r="F163" s="15">
        <v>58.999999999999986</v>
      </c>
      <c r="G163" s="23">
        <v>0.54</v>
      </c>
      <c r="H163" s="16">
        <v>1216</v>
      </c>
    </row>
    <row r="164" spans="1:8" ht="15" customHeight="1" x14ac:dyDescent="0.2">
      <c r="A164" s="2" t="s">
        <v>156</v>
      </c>
      <c r="B164" s="15">
        <v>142</v>
      </c>
      <c r="C164" s="15" t="s">
        <v>17</v>
      </c>
      <c r="D164" s="15">
        <v>142</v>
      </c>
      <c r="E164" s="15">
        <v>228.00000000000009</v>
      </c>
      <c r="F164" s="15">
        <v>115</v>
      </c>
      <c r="G164" s="23">
        <v>1.2349999999999997</v>
      </c>
      <c r="H164" s="16">
        <v>2220.9999999999995</v>
      </c>
    </row>
    <row r="165" spans="1:8" ht="15" customHeight="1" x14ac:dyDescent="0.2">
      <c r="A165" s="2" t="s">
        <v>157</v>
      </c>
      <c r="B165" s="15">
        <v>32</v>
      </c>
      <c r="C165" s="15">
        <v>2</v>
      </c>
      <c r="D165" s="15">
        <v>30</v>
      </c>
      <c r="E165" s="15">
        <v>181</v>
      </c>
      <c r="F165" s="15">
        <v>66.000000000000014</v>
      </c>
      <c r="G165" s="23">
        <v>0.72</v>
      </c>
      <c r="H165" s="16">
        <v>1430.6666666666665</v>
      </c>
    </row>
    <row r="166" spans="1:8" ht="15" customHeight="1" x14ac:dyDescent="0.2">
      <c r="A166" s="2" t="s">
        <v>158</v>
      </c>
      <c r="B166" s="15">
        <v>32</v>
      </c>
      <c r="C166" s="15" t="s">
        <v>17</v>
      </c>
      <c r="D166" s="15">
        <v>32</v>
      </c>
      <c r="E166" s="15">
        <v>95</v>
      </c>
      <c r="F166" s="15">
        <v>82</v>
      </c>
      <c r="G166" s="23">
        <v>0.51</v>
      </c>
      <c r="H166" s="16">
        <v>1854.0000000000002</v>
      </c>
    </row>
    <row r="167" spans="1:8" ht="15" customHeight="1" x14ac:dyDescent="0.2">
      <c r="A167" s="2" t="s">
        <v>159</v>
      </c>
      <c r="B167" s="15">
        <v>48</v>
      </c>
      <c r="C167" s="15" t="s">
        <v>17</v>
      </c>
      <c r="D167" s="15">
        <v>48</v>
      </c>
      <c r="E167" s="15">
        <v>89</v>
      </c>
      <c r="F167" s="15">
        <v>78.000000000000014</v>
      </c>
      <c r="G167" s="23">
        <v>0.45999999999999985</v>
      </c>
      <c r="H167" s="16">
        <v>1754.0000000000002</v>
      </c>
    </row>
    <row r="168" spans="1:8" ht="15" customHeight="1" x14ac:dyDescent="0.2">
      <c r="A168" s="2" t="s">
        <v>160</v>
      </c>
      <c r="B168" s="15">
        <v>38</v>
      </c>
      <c r="C168" s="15" t="s">
        <v>17</v>
      </c>
      <c r="D168" s="15">
        <v>38</v>
      </c>
      <c r="E168" s="15">
        <v>289</v>
      </c>
      <c r="F168" s="15">
        <v>157</v>
      </c>
      <c r="G168" s="23">
        <v>1.4899999999999998</v>
      </c>
      <c r="H168" s="16">
        <v>2016</v>
      </c>
    </row>
    <row r="169" spans="1:8" ht="15" customHeight="1" x14ac:dyDescent="0.2">
      <c r="A169" s="2" t="s">
        <v>161</v>
      </c>
      <c r="B169" s="15">
        <v>4</v>
      </c>
      <c r="C169" s="15" t="s">
        <v>17</v>
      </c>
      <c r="D169" s="15">
        <v>4</v>
      </c>
      <c r="E169" s="15">
        <v>10</v>
      </c>
      <c r="F169" s="15">
        <v>7</v>
      </c>
      <c r="G169" s="23">
        <v>0.06</v>
      </c>
      <c r="H169" s="16">
        <v>168.00000000000003</v>
      </c>
    </row>
    <row r="170" spans="1:8" ht="15" customHeight="1" x14ac:dyDescent="0.2">
      <c r="A170" s="2" t="s">
        <v>162</v>
      </c>
      <c r="B170" s="15">
        <v>3</v>
      </c>
      <c r="C170" s="15" t="s">
        <v>17</v>
      </c>
      <c r="D170" s="15">
        <v>3</v>
      </c>
      <c r="E170" s="15">
        <v>6</v>
      </c>
      <c r="F170" s="15">
        <v>5</v>
      </c>
      <c r="G170" s="23">
        <v>3.4999999999999996E-2</v>
      </c>
      <c r="H170" s="16">
        <v>72.000000000000014</v>
      </c>
    </row>
    <row r="171" spans="1:8" ht="21" customHeight="1" x14ac:dyDescent="0.2">
      <c r="A171" s="2" t="s">
        <v>163</v>
      </c>
      <c r="B171" s="12">
        <f t="shared" ref="B171:H171" si="21">SUM(B172:B178)</f>
        <v>1626</v>
      </c>
      <c r="C171" s="12">
        <f t="shared" si="21"/>
        <v>25</v>
      </c>
      <c r="D171" s="12">
        <f t="shared" si="21"/>
        <v>1601</v>
      </c>
      <c r="E171" s="12">
        <f t="shared" si="21"/>
        <v>4871.0000000000009</v>
      </c>
      <c r="F171" s="12">
        <f t="shared" si="21"/>
        <v>3172.9999999999995</v>
      </c>
      <c r="G171" s="21">
        <f t="shared" si="21"/>
        <v>25.750000000000014</v>
      </c>
      <c r="H171" s="12">
        <f t="shared" si="21"/>
        <v>64082.333333333321</v>
      </c>
    </row>
    <row r="172" spans="1:8" ht="15" customHeight="1" x14ac:dyDescent="0.2">
      <c r="A172" s="2" t="s">
        <v>667</v>
      </c>
      <c r="B172" s="15">
        <v>189</v>
      </c>
      <c r="C172" s="15">
        <v>7</v>
      </c>
      <c r="D172" s="15">
        <v>182</v>
      </c>
      <c r="E172" s="15">
        <v>696</v>
      </c>
      <c r="F172" s="15">
        <v>516.99999999999977</v>
      </c>
      <c r="G172" s="23">
        <v>3.3050000000000015</v>
      </c>
      <c r="H172" s="16">
        <v>10015.999999999996</v>
      </c>
    </row>
    <row r="173" spans="1:8" ht="15" customHeight="1" x14ac:dyDescent="0.2">
      <c r="A173" s="2" t="s">
        <v>164</v>
      </c>
      <c r="B173" s="15">
        <v>9</v>
      </c>
      <c r="C173" s="15">
        <v>6</v>
      </c>
      <c r="D173" s="15">
        <v>3</v>
      </c>
      <c r="E173" s="15">
        <v>34</v>
      </c>
      <c r="F173" s="15">
        <v>24</v>
      </c>
      <c r="G173" s="23">
        <v>0.2</v>
      </c>
      <c r="H173" s="16">
        <v>568</v>
      </c>
    </row>
    <row r="174" spans="1:8" ht="15" customHeight="1" x14ac:dyDescent="0.2">
      <c r="A174" s="2" t="s">
        <v>165</v>
      </c>
      <c r="B174" s="15">
        <v>583</v>
      </c>
      <c r="C174" s="15">
        <v>4</v>
      </c>
      <c r="D174" s="15">
        <v>579</v>
      </c>
      <c r="E174" s="15">
        <v>1545.0000000000011</v>
      </c>
      <c r="F174" s="15">
        <v>926.99999999999955</v>
      </c>
      <c r="G174" s="23">
        <v>8.3500000000000103</v>
      </c>
      <c r="H174" s="16">
        <v>19503.666666666657</v>
      </c>
    </row>
    <row r="175" spans="1:8" ht="15" customHeight="1" x14ac:dyDescent="0.2">
      <c r="A175" s="2" t="s">
        <v>166</v>
      </c>
      <c r="B175" s="15">
        <v>269</v>
      </c>
      <c r="C175" s="15">
        <v>5</v>
      </c>
      <c r="D175" s="15">
        <v>264</v>
      </c>
      <c r="E175" s="15">
        <v>763.00000000000011</v>
      </c>
      <c r="F175" s="15">
        <v>459.00000000000017</v>
      </c>
      <c r="G175" s="23">
        <v>4.0649999999999995</v>
      </c>
      <c r="H175" s="16">
        <v>9586.3333333333321</v>
      </c>
    </row>
    <row r="176" spans="1:8" ht="15" customHeight="1" x14ac:dyDescent="0.2">
      <c r="A176" s="2" t="s">
        <v>167</v>
      </c>
      <c r="B176" s="15">
        <v>142</v>
      </c>
      <c r="C176" s="15">
        <v>1</v>
      </c>
      <c r="D176" s="15">
        <v>141</v>
      </c>
      <c r="E176" s="15">
        <v>430.00000000000017</v>
      </c>
      <c r="F176" s="15">
        <v>312.99999999999994</v>
      </c>
      <c r="G176" s="23">
        <v>2.2899999999999991</v>
      </c>
      <c r="H176" s="16">
        <v>6621.666666666667</v>
      </c>
    </row>
    <row r="177" spans="1:8" ht="15" customHeight="1" x14ac:dyDescent="0.2">
      <c r="A177" s="2" t="s">
        <v>94</v>
      </c>
      <c r="B177" s="15">
        <v>114</v>
      </c>
      <c r="C177" s="15">
        <v>1</v>
      </c>
      <c r="D177" s="15">
        <v>113</v>
      </c>
      <c r="E177" s="15">
        <v>456.99999999999994</v>
      </c>
      <c r="F177" s="15">
        <v>327.99999999999989</v>
      </c>
      <c r="G177" s="23">
        <v>2.44</v>
      </c>
      <c r="H177" s="16">
        <v>5732</v>
      </c>
    </row>
    <row r="178" spans="1:8" ht="15" customHeight="1" x14ac:dyDescent="0.2">
      <c r="A178" s="2" t="s">
        <v>168</v>
      </c>
      <c r="B178" s="15">
        <v>320</v>
      </c>
      <c r="C178" s="15">
        <v>1</v>
      </c>
      <c r="D178" s="15">
        <v>319</v>
      </c>
      <c r="E178" s="15">
        <v>945.99999999999966</v>
      </c>
      <c r="F178" s="15">
        <v>604.99999999999989</v>
      </c>
      <c r="G178" s="23">
        <v>5.1000000000000032</v>
      </c>
      <c r="H178" s="16">
        <v>12054.66666666667</v>
      </c>
    </row>
    <row r="179" spans="1:8" ht="21" customHeight="1" x14ac:dyDescent="0.2">
      <c r="A179" s="2" t="s">
        <v>169</v>
      </c>
      <c r="B179" s="12">
        <f t="shared" ref="B179:H179" si="22">SUM(B180:B187)</f>
        <v>346</v>
      </c>
      <c r="C179" s="12">
        <f t="shared" si="22"/>
        <v>11</v>
      </c>
      <c r="D179" s="12">
        <f t="shared" si="22"/>
        <v>335</v>
      </c>
      <c r="E179" s="12">
        <f t="shared" si="22"/>
        <v>3156.0000000000009</v>
      </c>
      <c r="F179" s="12">
        <f t="shared" si="22"/>
        <v>2705</v>
      </c>
      <c r="G179" s="21">
        <f t="shared" si="22"/>
        <v>13.520000000000001</v>
      </c>
      <c r="H179" s="12">
        <f t="shared" si="22"/>
        <v>62566.666666666642</v>
      </c>
    </row>
    <row r="180" spans="1:8" ht="15" customHeight="1" x14ac:dyDescent="0.2">
      <c r="A180" s="2" t="s">
        <v>668</v>
      </c>
      <c r="B180" s="15">
        <v>92</v>
      </c>
      <c r="C180" s="15">
        <v>2</v>
      </c>
      <c r="D180" s="15">
        <v>90</v>
      </c>
      <c r="E180" s="15">
        <v>2440.0000000000009</v>
      </c>
      <c r="F180" s="15">
        <v>2342</v>
      </c>
      <c r="G180" s="23">
        <v>9.7100000000000026</v>
      </c>
      <c r="H180" s="16">
        <v>55800.666666666642</v>
      </c>
    </row>
    <row r="181" spans="1:8" ht="15" customHeight="1" x14ac:dyDescent="0.2">
      <c r="A181" s="2" t="s">
        <v>170</v>
      </c>
      <c r="B181" s="15">
        <v>67</v>
      </c>
      <c r="C181" s="15">
        <v>1</v>
      </c>
      <c r="D181" s="15">
        <v>66</v>
      </c>
      <c r="E181" s="15">
        <v>223.00000000000003</v>
      </c>
      <c r="F181" s="15">
        <v>96.000000000000014</v>
      </c>
      <c r="G181" s="23">
        <v>1.1550000000000002</v>
      </c>
      <c r="H181" s="16">
        <v>1989.9999999999998</v>
      </c>
    </row>
    <row r="182" spans="1:8" ht="15" customHeight="1" x14ac:dyDescent="0.2">
      <c r="A182" s="2" t="s">
        <v>171</v>
      </c>
      <c r="B182" s="15">
        <v>1</v>
      </c>
      <c r="C182" s="15" t="s">
        <v>17</v>
      </c>
      <c r="D182" s="15">
        <v>1</v>
      </c>
      <c r="E182" s="15">
        <v>5</v>
      </c>
      <c r="F182" s="15" t="s">
        <v>17</v>
      </c>
      <c r="G182" s="23">
        <v>0.03</v>
      </c>
      <c r="H182" s="16" t="s">
        <v>17</v>
      </c>
    </row>
    <row r="183" spans="1:8" ht="15" customHeight="1" x14ac:dyDescent="0.2">
      <c r="A183" s="2" t="s">
        <v>172</v>
      </c>
      <c r="B183" s="15">
        <v>6</v>
      </c>
      <c r="C183" s="15" t="s">
        <v>17</v>
      </c>
      <c r="D183" s="15">
        <v>6</v>
      </c>
      <c r="E183" s="15">
        <v>16</v>
      </c>
      <c r="F183" s="15">
        <v>12</v>
      </c>
      <c r="G183" s="23">
        <v>0.09</v>
      </c>
      <c r="H183" s="16">
        <v>261</v>
      </c>
    </row>
    <row r="184" spans="1:8" ht="15" customHeight="1" x14ac:dyDescent="0.2">
      <c r="A184" s="2" t="s">
        <v>173</v>
      </c>
      <c r="B184" s="15">
        <v>91</v>
      </c>
      <c r="C184" s="15">
        <v>5</v>
      </c>
      <c r="D184" s="15">
        <v>86</v>
      </c>
      <c r="E184" s="15">
        <v>260</v>
      </c>
      <c r="F184" s="15">
        <v>141.00000000000006</v>
      </c>
      <c r="G184" s="23">
        <v>1.425</v>
      </c>
      <c r="H184" s="16">
        <v>2681.333333333333</v>
      </c>
    </row>
    <row r="185" spans="1:8" ht="15" customHeight="1" x14ac:dyDescent="0.2">
      <c r="A185" s="2" t="s">
        <v>174</v>
      </c>
      <c r="B185" s="15">
        <v>16</v>
      </c>
      <c r="C185" s="15">
        <v>1</v>
      </c>
      <c r="D185" s="15">
        <v>15</v>
      </c>
      <c r="E185" s="15">
        <v>44.999999999999993</v>
      </c>
      <c r="F185" s="15">
        <v>11</v>
      </c>
      <c r="G185" s="23">
        <v>0.24500000000000002</v>
      </c>
      <c r="H185" s="16">
        <v>159</v>
      </c>
    </row>
    <row r="186" spans="1:8" ht="15" customHeight="1" x14ac:dyDescent="0.2">
      <c r="A186" s="2" t="s">
        <v>175</v>
      </c>
      <c r="B186" s="15">
        <v>36</v>
      </c>
      <c r="C186" s="15">
        <v>2</v>
      </c>
      <c r="D186" s="15">
        <v>34</v>
      </c>
      <c r="E186" s="15">
        <v>82.000000000000014</v>
      </c>
      <c r="F186" s="15">
        <v>55.999999999999993</v>
      </c>
      <c r="G186" s="23">
        <v>0.41999999999999993</v>
      </c>
      <c r="H186" s="16">
        <v>1072.6666666666667</v>
      </c>
    </row>
    <row r="187" spans="1:8" ht="15" customHeight="1" x14ac:dyDescent="0.2">
      <c r="A187" s="2" t="s">
        <v>176</v>
      </c>
      <c r="B187" s="15">
        <v>37</v>
      </c>
      <c r="C187" s="15" t="s">
        <v>17</v>
      </c>
      <c r="D187" s="15">
        <v>37</v>
      </c>
      <c r="E187" s="15">
        <v>85</v>
      </c>
      <c r="F187" s="15">
        <v>47.000000000000007</v>
      </c>
      <c r="G187" s="23">
        <v>0.44500000000000001</v>
      </c>
      <c r="H187" s="16">
        <v>601.99999999999989</v>
      </c>
    </row>
    <row r="188" spans="1:8" ht="21" customHeight="1" x14ac:dyDescent="0.2">
      <c r="A188" s="2" t="s">
        <v>177</v>
      </c>
      <c r="B188" s="12">
        <f t="shared" ref="B188:H188" si="23">SUM(B189:B194)</f>
        <v>185</v>
      </c>
      <c r="C188" s="12">
        <f t="shared" si="23"/>
        <v>5</v>
      </c>
      <c r="D188" s="12">
        <f t="shared" si="23"/>
        <v>180</v>
      </c>
      <c r="E188" s="12">
        <f t="shared" si="23"/>
        <v>710.00000000000011</v>
      </c>
      <c r="F188" s="12">
        <f t="shared" si="23"/>
        <v>451.00000000000011</v>
      </c>
      <c r="G188" s="21">
        <f t="shared" si="23"/>
        <v>3.3950000000000014</v>
      </c>
      <c r="H188" s="12">
        <f t="shared" si="23"/>
        <v>8864.0000000000018</v>
      </c>
    </row>
    <row r="189" spans="1:8" ht="15" customHeight="1" x14ac:dyDescent="0.2">
      <c r="A189" s="2" t="s">
        <v>178</v>
      </c>
      <c r="B189" s="15">
        <v>7</v>
      </c>
      <c r="C189" s="15" t="s">
        <v>17</v>
      </c>
      <c r="D189" s="15">
        <v>7</v>
      </c>
      <c r="E189" s="15">
        <v>23</v>
      </c>
      <c r="F189" s="15">
        <v>7</v>
      </c>
      <c r="G189" s="23">
        <v>0.11500000000000002</v>
      </c>
      <c r="H189" s="16">
        <v>120</v>
      </c>
    </row>
    <row r="190" spans="1:8" ht="15" customHeight="1" x14ac:dyDescent="0.2">
      <c r="A190" s="2" t="s">
        <v>179</v>
      </c>
      <c r="B190" s="15">
        <v>140</v>
      </c>
      <c r="C190" s="15">
        <v>2</v>
      </c>
      <c r="D190" s="15">
        <v>138</v>
      </c>
      <c r="E190" s="15">
        <v>428.00000000000011</v>
      </c>
      <c r="F190" s="15">
        <v>239.00000000000009</v>
      </c>
      <c r="G190" s="23">
        <v>2.2100000000000009</v>
      </c>
      <c r="H190" s="16">
        <v>3926.0000000000014</v>
      </c>
    </row>
    <row r="191" spans="1:8" ht="15" customHeight="1" x14ac:dyDescent="0.2">
      <c r="A191" s="2" t="s">
        <v>146</v>
      </c>
      <c r="B191" s="15">
        <v>2</v>
      </c>
      <c r="C191" s="15">
        <v>1</v>
      </c>
      <c r="D191" s="15">
        <v>1</v>
      </c>
      <c r="E191" s="15">
        <v>155</v>
      </c>
      <c r="F191" s="15">
        <v>155</v>
      </c>
      <c r="G191" s="23">
        <v>0.53</v>
      </c>
      <c r="H191" s="16">
        <v>3720</v>
      </c>
    </row>
    <row r="192" spans="1:8" ht="15" customHeight="1" x14ac:dyDescent="0.2">
      <c r="A192" s="2" t="s">
        <v>180</v>
      </c>
      <c r="B192" s="15">
        <v>29</v>
      </c>
      <c r="C192" s="15">
        <v>1</v>
      </c>
      <c r="D192" s="15">
        <v>28</v>
      </c>
      <c r="E192" s="15">
        <v>85.000000000000014</v>
      </c>
      <c r="F192" s="15">
        <v>47.000000000000007</v>
      </c>
      <c r="G192" s="23">
        <v>0.44</v>
      </c>
      <c r="H192" s="16">
        <v>1020.0000000000006</v>
      </c>
    </row>
    <row r="193" spans="1:8" ht="15" customHeight="1" x14ac:dyDescent="0.2">
      <c r="A193" s="2" t="s">
        <v>181</v>
      </c>
      <c r="B193" s="15">
        <v>5</v>
      </c>
      <c r="C193" s="15" t="s">
        <v>17</v>
      </c>
      <c r="D193" s="15">
        <v>5</v>
      </c>
      <c r="E193" s="15">
        <v>8</v>
      </c>
      <c r="F193" s="15">
        <v>2</v>
      </c>
      <c r="G193" s="23">
        <v>4.5000000000000005E-2</v>
      </c>
      <c r="H193" s="16">
        <v>54</v>
      </c>
    </row>
    <row r="194" spans="1:8" ht="15" customHeight="1" x14ac:dyDescent="0.2">
      <c r="A194" s="2" t="s">
        <v>182</v>
      </c>
      <c r="B194" s="15">
        <v>2</v>
      </c>
      <c r="C194" s="15">
        <v>1</v>
      </c>
      <c r="D194" s="15">
        <v>1</v>
      </c>
      <c r="E194" s="15">
        <v>11</v>
      </c>
      <c r="F194" s="15">
        <v>1</v>
      </c>
      <c r="G194" s="23">
        <v>5.5000000000000007E-2</v>
      </c>
      <c r="H194" s="16">
        <v>24</v>
      </c>
    </row>
    <row r="195" spans="1:8" ht="21" customHeight="1" x14ac:dyDescent="0.2">
      <c r="A195" s="2" t="s">
        <v>183</v>
      </c>
      <c r="B195" s="12">
        <f t="shared" ref="B195:H195" si="24">SUM(B196:B208)</f>
        <v>1559</v>
      </c>
      <c r="C195" s="12">
        <f t="shared" si="24"/>
        <v>85</v>
      </c>
      <c r="D195" s="12">
        <f t="shared" si="24"/>
        <v>1474</v>
      </c>
      <c r="E195" s="12">
        <f t="shared" si="24"/>
        <v>4380</v>
      </c>
      <c r="F195" s="12">
        <f t="shared" si="24"/>
        <v>2272</v>
      </c>
      <c r="G195" s="21">
        <f t="shared" si="24"/>
        <v>23.276900000000001</v>
      </c>
      <c r="H195" s="12">
        <f t="shared" si="24"/>
        <v>45167.000000000015</v>
      </c>
    </row>
    <row r="196" spans="1:8" ht="15" customHeight="1" x14ac:dyDescent="0.2">
      <c r="A196" s="2" t="s">
        <v>669</v>
      </c>
      <c r="B196" s="15">
        <v>356</v>
      </c>
      <c r="C196" s="15">
        <v>17</v>
      </c>
      <c r="D196" s="15">
        <v>339</v>
      </c>
      <c r="E196" s="15">
        <v>655.00000000000023</v>
      </c>
      <c r="F196" s="15">
        <v>362.99999999999994</v>
      </c>
      <c r="G196" s="23">
        <v>3.5200000000000005</v>
      </c>
      <c r="H196" s="16">
        <v>7128.3333333333376</v>
      </c>
    </row>
    <row r="197" spans="1:8" ht="15" customHeight="1" x14ac:dyDescent="0.2">
      <c r="A197" s="2" t="s">
        <v>184</v>
      </c>
      <c r="B197" s="15">
        <v>188</v>
      </c>
      <c r="C197" s="15">
        <v>1</v>
      </c>
      <c r="D197" s="15">
        <v>187</v>
      </c>
      <c r="E197" s="15">
        <v>541</v>
      </c>
      <c r="F197" s="15">
        <v>376</v>
      </c>
      <c r="G197" s="23">
        <v>2.9050000000000007</v>
      </c>
      <c r="H197" s="16">
        <v>8111.0000000000018</v>
      </c>
    </row>
    <row r="198" spans="1:8" ht="15" customHeight="1" x14ac:dyDescent="0.2">
      <c r="A198" s="2" t="s">
        <v>185</v>
      </c>
      <c r="B198" s="15">
        <v>184</v>
      </c>
      <c r="C198" s="15">
        <v>21</v>
      </c>
      <c r="D198" s="15">
        <v>163</v>
      </c>
      <c r="E198" s="15">
        <v>407.99999999999983</v>
      </c>
      <c r="F198" s="15">
        <v>312.00000000000006</v>
      </c>
      <c r="G198" s="23">
        <v>2.1799999999999993</v>
      </c>
      <c r="H198" s="16">
        <v>6104.9999999999991</v>
      </c>
    </row>
    <row r="199" spans="1:8" ht="15" customHeight="1" x14ac:dyDescent="0.2">
      <c r="A199" s="2" t="s">
        <v>186</v>
      </c>
      <c r="B199" s="15">
        <v>21</v>
      </c>
      <c r="C199" s="15">
        <v>2</v>
      </c>
      <c r="D199" s="15">
        <v>19</v>
      </c>
      <c r="E199" s="15">
        <v>317.00000000000006</v>
      </c>
      <c r="F199" s="15">
        <v>22</v>
      </c>
      <c r="G199" s="23">
        <v>1.6049999999999998</v>
      </c>
      <c r="H199" s="16">
        <v>432.00000000000006</v>
      </c>
    </row>
    <row r="200" spans="1:8" ht="15" customHeight="1" x14ac:dyDescent="0.2">
      <c r="A200" s="2" t="s">
        <v>187</v>
      </c>
      <c r="B200" s="15">
        <v>236</v>
      </c>
      <c r="C200" s="15">
        <v>11</v>
      </c>
      <c r="D200" s="15">
        <v>225</v>
      </c>
      <c r="E200" s="15">
        <v>800</v>
      </c>
      <c r="F200" s="15">
        <v>434.99999999999989</v>
      </c>
      <c r="G200" s="23">
        <v>4.2669000000000006</v>
      </c>
      <c r="H200" s="16">
        <v>8471.3333333333376</v>
      </c>
    </row>
    <row r="201" spans="1:8" ht="15" customHeight="1" x14ac:dyDescent="0.2">
      <c r="A201" s="2" t="s">
        <v>188</v>
      </c>
      <c r="B201" s="15">
        <v>26</v>
      </c>
      <c r="C201" s="15" t="s">
        <v>17</v>
      </c>
      <c r="D201" s="15">
        <v>26</v>
      </c>
      <c r="E201" s="15">
        <v>115</v>
      </c>
      <c r="F201" s="15">
        <v>35.000000000000007</v>
      </c>
      <c r="G201" s="23">
        <v>0.60000000000000009</v>
      </c>
      <c r="H201" s="16">
        <v>760</v>
      </c>
    </row>
    <row r="202" spans="1:8" ht="15" customHeight="1" x14ac:dyDescent="0.2">
      <c r="A202" s="2" t="s">
        <v>189</v>
      </c>
      <c r="B202" s="15">
        <v>61</v>
      </c>
      <c r="C202" s="15">
        <v>8</v>
      </c>
      <c r="D202" s="15">
        <v>53</v>
      </c>
      <c r="E202" s="15">
        <v>113.99999999999997</v>
      </c>
      <c r="F202" s="15">
        <v>46.000000000000007</v>
      </c>
      <c r="G202" s="23">
        <v>0.61499999999999999</v>
      </c>
      <c r="H202" s="16">
        <v>895.66666666666686</v>
      </c>
    </row>
    <row r="203" spans="1:8" ht="15" customHeight="1" x14ac:dyDescent="0.2">
      <c r="A203" s="2" t="s">
        <v>126</v>
      </c>
      <c r="B203" s="15">
        <v>84</v>
      </c>
      <c r="C203" s="15" t="s">
        <v>17</v>
      </c>
      <c r="D203" s="15">
        <v>84</v>
      </c>
      <c r="E203" s="15">
        <v>285</v>
      </c>
      <c r="F203" s="15">
        <v>168.99999999999997</v>
      </c>
      <c r="G203" s="23">
        <v>1.5350000000000004</v>
      </c>
      <c r="H203" s="16">
        <v>3190.0000000000005</v>
      </c>
    </row>
    <row r="204" spans="1:8" ht="15" customHeight="1" x14ac:dyDescent="0.2">
      <c r="A204" s="2" t="s">
        <v>190</v>
      </c>
      <c r="B204" s="15">
        <v>30</v>
      </c>
      <c r="C204" s="15">
        <v>1</v>
      </c>
      <c r="D204" s="15">
        <v>29</v>
      </c>
      <c r="E204" s="15">
        <v>137</v>
      </c>
      <c r="F204" s="15">
        <v>32.000000000000007</v>
      </c>
      <c r="G204" s="23">
        <v>0.69499999999999995</v>
      </c>
      <c r="H204" s="16">
        <v>262</v>
      </c>
    </row>
    <row r="205" spans="1:8" ht="15" customHeight="1" x14ac:dyDescent="0.2">
      <c r="A205" s="2" t="s">
        <v>191</v>
      </c>
      <c r="B205" s="15">
        <v>38</v>
      </c>
      <c r="C205" s="15">
        <v>1</v>
      </c>
      <c r="D205" s="15">
        <v>37</v>
      </c>
      <c r="E205" s="15">
        <v>104.00000000000001</v>
      </c>
      <c r="F205" s="15">
        <v>49.999999999999979</v>
      </c>
      <c r="G205" s="23">
        <v>0.56499999999999995</v>
      </c>
      <c r="H205" s="16">
        <v>651</v>
      </c>
    </row>
    <row r="206" spans="1:8" ht="15" customHeight="1" x14ac:dyDescent="0.2">
      <c r="A206" s="2" t="s">
        <v>192</v>
      </c>
      <c r="B206" s="15">
        <v>13</v>
      </c>
      <c r="C206" s="15" t="s">
        <v>17</v>
      </c>
      <c r="D206" s="15">
        <v>13</v>
      </c>
      <c r="E206" s="15">
        <v>24</v>
      </c>
      <c r="F206" s="15">
        <v>14</v>
      </c>
      <c r="G206" s="23">
        <v>0.13499999999999998</v>
      </c>
      <c r="H206" s="16">
        <v>192</v>
      </c>
    </row>
    <row r="207" spans="1:8" ht="15" customHeight="1" x14ac:dyDescent="0.2">
      <c r="A207" s="2" t="s">
        <v>193</v>
      </c>
      <c r="B207" s="15">
        <v>107</v>
      </c>
      <c r="C207" s="15">
        <v>22</v>
      </c>
      <c r="D207" s="15">
        <v>85</v>
      </c>
      <c r="E207" s="15">
        <v>172.00000000000006</v>
      </c>
      <c r="F207" s="15">
        <v>123</v>
      </c>
      <c r="G207" s="23">
        <v>0.90000000000000036</v>
      </c>
      <c r="H207" s="16">
        <v>2426.6666666666661</v>
      </c>
    </row>
    <row r="208" spans="1:8" ht="15" customHeight="1" x14ac:dyDescent="0.2">
      <c r="A208" s="2" t="s">
        <v>194</v>
      </c>
      <c r="B208" s="15">
        <v>215</v>
      </c>
      <c r="C208" s="15">
        <v>1</v>
      </c>
      <c r="D208" s="15">
        <v>214</v>
      </c>
      <c r="E208" s="15">
        <v>707.99999999999989</v>
      </c>
      <c r="F208" s="15">
        <v>295.00000000000011</v>
      </c>
      <c r="G208" s="23">
        <v>3.7549999999999981</v>
      </c>
      <c r="H208" s="16">
        <v>6541.9999999999982</v>
      </c>
    </row>
    <row r="209" spans="1:8" ht="21" customHeight="1" x14ac:dyDescent="0.2">
      <c r="A209" s="2" t="s">
        <v>195</v>
      </c>
      <c r="B209" s="12">
        <f t="shared" ref="B209:H209" si="25">SUM(B210:B221)</f>
        <v>667</v>
      </c>
      <c r="C209" s="12">
        <f t="shared" si="25"/>
        <v>32</v>
      </c>
      <c r="D209" s="12">
        <f t="shared" si="25"/>
        <v>635</v>
      </c>
      <c r="E209" s="12">
        <f t="shared" si="25"/>
        <v>1454.0000000000005</v>
      </c>
      <c r="F209" s="12">
        <f t="shared" si="25"/>
        <v>891.00000000000011</v>
      </c>
      <c r="G209" s="21">
        <f t="shared" si="25"/>
        <v>7.9449999999999967</v>
      </c>
      <c r="H209" s="12">
        <f t="shared" si="25"/>
        <v>18501.166666666668</v>
      </c>
    </row>
    <row r="210" spans="1:8" ht="15" customHeight="1" x14ac:dyDescent="0.2">
      <c r="A210" s="2" t="s">
        <v>670</v>
      </c>
      <c r="B210" s="15">
        <v>5</v>
      </c>
      <c r="C210" s="15" t="s">
        <v>17</v>
      </c>
      <c r="D210" s="15">
        <v>5</v>
      </c>
      <c r="E210" s="15">
        <v>14</v>
      </c>
      <c r="F210" s="15">
        <v>5</v>
      </c>
      <c r="G210" s="23">
        <v>7.5000000000000011E-2</v>
      </c>
      <c r="H210" s="16">
        <v>120.00000000000001</v>
      </c>
    </row>
    <row r="211" spans="1:8" ht="15" customHeight="1" x14ac:dyDescent="0.2">
      <c r="A211" s="2" t="s">
        <v>196</v>
      </c>
      <c r="B211" s="15">
        <v>3</v>
      </c>
      <c r="C211" s="15" t="s">
        <v>17</v>
      </c>
      <c r="D211" s="15">
        <v>3</v>
      </c>
      <c r="E211" s="15">
        <v>25</v>
      </c>
      <c r="F211" s="15">
        <v>9</v>
      </c>
      <c r="G211" s="23">
        <v>0.13</v>
      </c>
      <c r="H211" s="16">
        <v>216.00000000000006</v>
      </c>
    </row>
    <row r="212" spans="1:8" ht="15" customHeight="1" x14ac:dyDescent="0.2">
      <c r="A212" s="2" t="s">
        <v>197</v>
      </c>
      <c r="B212" s="15">
        <v>30</v>
      </c>
      <c r="C212" s="15" t="s">
        <v>17</v>
      </c>
      <c r="D212" s="15">
        <v>30</v>
      </c>
      <c r="E212" s="15">
        <v>107</v>
      </c>
      <c r="F212" s="15">
        <v>53.999999999999993</v>
      </c>
      <c r="G212" s="23">
        <v>0.58499999999999996</v>
      </c>
      <c r="H212" s="16">
        <v>1152.6666666666667</v>
      </c>
    </row>
    <row r="213" spans="1:8" ht="15" customHeight="1" x14ac:dyDescent="0.2">
      <c r="A213" s="2" t="s">
        <v>198</v>
      </c>
      <c r="B213" s="15">
        <v>11</v>
      </c>
      <c r="C213" s="15" t="s">
        <v>17</v>
      </c>
      <c r="D213" s="15">
        <v>11</v>
      </c>
      <c r="E213" s="15">
        <v>24.000000000000004</v>
      </c>
      <c r="F213" s="15">
        <v>9</v>
      </c>
      <c r="G213" s="23">
        <v>0.14000000000000001</v>
      </c>
      <c r="H213" s="16">
        <v>202</v>
      </c>
    </row>
    <row r="214" spans="1:8" ht="15" customHeight="1" x14ac:dyDescent="0.2">
      <c r="A214" s="2" t="s">
        <v>199</v>
      </c>
      <c r="B214" s="15">
        <v>6</v>
      </c>
      <c r="C214" s="15" t="s">
        <v>17</v>
      </c>
      <c r="D214" s="15">
        <v>6</v>
      </c>
      <c r="E214" s="15">
        <v>21</v>
      </c>
      <c r="F214" s="15">
        <v>2</v>
      </c>
      <c r="G214" s="23">
        <v>0.11</v>
      </c>
      <c r="H214" s="16">
        <v>24</v>
      </c>
    </row>
    <row r="215" spans="1:8" ht="15" customHeight="1" x14ac:dyDescent="0.2">
      <c r="A215" s="2" t="s">
        <v>83</v>
      </c>
      <c r="B215" s="15">
        <v>41</v>
      </c>
      <c r="C215" s="15">
        <v>1</v>
      </c>
      <c r="D215" s="15">
        <v>40</v>
      </c>
      <c r="E215" s="15">
        <v>62.999999999999993</v>
      </c>
      <c r="F215" s="15">
        <v>36.999999999999993</v>
      </c>
      <c r="G215" s="23">
        <v>0.35000000000000009</v>
      </c>
      <c r="H215" s="16">
        <v>846.00000000000011</v>
      </c>
    </row>
    <row r="216" spans="1:8" ht="15" customHeight="1" x14ac:dyDescent="0.2">
      <c r="A216" s="2" t="s">
        <v>175</v>
      </c>
      <c r="B216" s="15">
        <v>40</v>
      </c>
      <c r="C216" s="15" t="s">
        <v>17</v>
      </c>
      <c r="D216" s="15">
        <v>40</v>
      </c>
      <c r="E216" s="15">
        <v>96.000000000000014</v>
      </c>
      <c r="F216" s="15">
        <v>76</v>
      </c>
      <c r="G216" s="23">
        <v>0.505</v>
      </c>
      <c r="H216" s="16">
        <v>1706.0000000000002</v>
      </c>
    </row>
    <row r="217" spans="1:8" ht="15" customHeight="1" x14ac:dyDescent="0.2">
      <c r="A217" s="2" t="s">
        <v>200</v>
      </c>
      <c r="B217" s="15">
        <v>26</v>
      </c>
      <c r="C217" s="15" t="s">
        <v>17</v>
      </c>
      <c r="D217" s="15">
        <v>26</v>
      </c>
      <c r="E217" s="15">
        <v>135.99999999999994</v>
      </c>
      <c r="F217" s="15">
        <v>118.00000000000001</v>
      </c>
      <c r="G217" s="23">
        <v>0.71499999999999997</v>
      </c>
      <c r="H217" s="16">
        <v>1829.3333333333342</v>
      </c>
    </row>
    <row r="218" spans="1:8" ht="15" customHeight="1" x14ac:dyDescent="0.2">
      <c r="A218" s="2" t="s">
        <v>201</v>
      </c>
      <c r="B218" s="15">
        <v>49</v>
      </c>
      <c r="C218" s="15" t="s">
        <v>17</v>
      </c>
      <c r="D218" s="15">
        <v>49</v>
      </c>
      <c r="E218" s="15">
        <v>86</v>
      </c>
      <c r="F218" s="15">
        <v>58</v>
      </c>
      <c r="G218" s="23">
        <v>0.45999999999999996</v>
      </c>
      <c r="H218" s="16">
        <v>1152.0000000000002</v>
      </c>
    </row>
    <row r="219" spans="1:8" ht="15" customHeight="1" x14ac:dyDescent="0.2">
      <c r="A219" s="2" t="s">
        <v>202</v>
      </c>
      <c r="B219" s="15">
        <v>273</v>
      </c>
      <c r="C219" s="15">
        <v>2</v>
      </c>
      <c r="D219" s="15">
        <v>271</v>
      </c>
      <c r="E219" s="15">
        <v>594.00000000000034</v>
      </c>
      <c r="F219" s="15">
        <v>355.00000000000011</v>
      </c>
      <c r="G219" s="23">
        <v>3.3799999999999981</v>
      </c>
      <c r="H219" s="16">
        <v>7725.166666666667</v>
      </c>
    </row>
    <row r="220" spans="1:8" ht="15" customHeight="1" x14ac:dyDescent="0.2">
      <c r="A220" s="2" t="s">
        <v>203</v>
      </c>
      <c r="B220" s="15">
        <v>98</v>
      </c>
      <c r="C220" s="15">
        <v>6</v>
      </c>
      <c r="D220" s="15">
        <v>92</v>
      </c>
      <c r="E220" s="15">
        <v>166.00000000000006</v>
      </c>
      <c r="F220" s="15">
        <v>84.999999999999957</v>
      </c>
      <c r="G220" s="23">
        <v>0.8949999999999998</v>
      </c>
      <c r="H220" s="16">
        <v>1847.0000000000002</v>
      </c>
    </row>
    <row r="221" spans="1:8" ht="15" customHeight="1" x14ac:dyDescent="0.2">
      <c r="A221" s="2" t="s">
        <v>204</v>
      </c>
      <c r="B221" s="15">
        <v>85</v>
      </c>
      <c r="C221" s="15">
        <v>23</v>
      </c>
      <c r="D221" s="15">
        <v>62</v>
      </c>
      <c r="E221" s="15">
        <v>122.00000000000001</v>
      </c>
      <c r="F221" s="15">
        <v>83</v>
      </c>
      <c r="G221" s="23">
        <v>0.6</v>
      </c>
      <c r="H221" s="16">
        <v>1680.9999999999998</v>
      </c>
    </row>
    <row r="222" spans="1:8" ht="21" customHeight="1" x14ac:dyDescent="0.2">
      <c r="A222" s="2" t="s">
        <v>205</v>
      </c>
      <c r="B222" s="12">
        <f t="shared" ref="B222:H222" si="26">SUM(B223:B230)</f>
        <v>646</v>
      </c>
      <c r="C222" s="12">
        <f t="shared" si="26"/>
        <v>6</v>
      </c>
      <c r="D222" s="12">
        <f t="shared" si="26"/>
        <v>640</v>
      </c>
      <c r="E222" s="12">
        <f t="shared" si="26"/>
        <v>3137.0000000000005</v>
      </c>
      <c r="F222" s="12">
        <f t="shared" si="26"/>
        <v>1237</v>
      </c>
      <c r="G222" s="21">
        <f t="shared" si="26"/>
        <v>16.269999999999996</v>
      </c>
      <c r="H222" s="12">
        <f t="shared" si="26"/>
        <v>25389.666666666675</v>
      </c>
    </row>
    <row r="223" spans="1:8" ht="15" customHeight="1" x14ac:dyDescent="0.2">
      <c r="A223" s="2" t="s">
        <v>671</v>
      </c>
      <c r="B223" s="15">
        <v>181</v>
      </c>
      <c r="C223" s="15">
        <v>2</v>
      </c>
      <c r="D223" s="15">
        <v>179</v>
      </c>
      <c r="E223" s="15">
        <v>1873.0000000000002</v>
      </c>
      <c r="F223" s="15">
        <v>417.00000000000006</v>
      </c>
      <c r="G223" s="23">
        <v>9.4999999999999947</v>
      </c>
      <c r="H223" s="16">
        <v>9488.0000000000055</v>
      </c>
    </row>
    <row r="224" spans="1:8" ht="15" customHeight="1" x14ac:dyDescent="0.2">
      <c r="A224" s="2" t="s">
        <v>206</v>
      </c>
      <c r="B224" s="15">
        <v>110</v>
      </c>
      <c r="C224" s="15" t="s">
        <v>17</v>
      </c>
      <c r="D224" s="15">
        <v>110</v>
      </c>
      <c r="E224" s="15">
        <v>352.00000000000006</v>
      </c>
      <c r="F224" s="15">
        <v>186.00000000000009</v>
      </c>
      <c r="G224" s="23">
        <v>1.8900000000000001</v>
      </c>
      <c r="H224" s="16">
        <v>3804.6666666666688</v>
      </c>
    </row>
    <row r="225" spans="1:8" ht="15" customHeight="1" x14ac:dyDescent="0.2">
      <c r="A225" s="2" t="s">
        <v>207</v>
      </c>
      <c r="B225" s="15">
        <v>122</v>
      </c>
      <c r="C225" s="15" t="s">
        <v>17</v>
      </c>
      <c r="D225" s="15">
        <v>122</v>
      </c>
      <c r="E225" s="15">
        <v>212</v>
      </c>
      <c r="F225" s="15">
        <v>136.99999999999991</v>
      </c>
      <c r="G225" s="23">
        <v>1.1850000000000001</v>
      </c>
      <c r="H225" s="16">
        <v>2951.0000000000005</v>
      </c>
    </row>
    <row r="226" spans="1:8" ht="15" customHeight="1" x14ac:dyDescent="0.2">
      <c r="A226" s="2" t="s">
        <v>208</v>
      </c>
      <c r="B226" s="15">
        <v>35</v>
      </c>
      <c r="C226" s="15">
        <v>2</v>
      </c>
      <c r="D226" s="15">
        <v>33</v>
      </c>
      <c r="E226" s="15">
        <v>133.00000000000003</v>
      </c>
      <c r="F226" s="15">
        <v>101.99999999999999</v>
      </c>
      <c r="G226" s="23">
        <v>0.68500000000000016</v>
      </c>
      <c r="H226" s="16">
        <v>2137.0000000000005</v>
      </c>
    </row>
    <row r="227" spans="1:8" ht="15" customHeight="1" x14ac:dyDescent="0.2">
      <c r="A227" s="2" t="s">
        <v>209</v>
      </c>
      <c r="B227" s="15">
        <v>44</v>
      </c>
      <c r="C227" s="15" t="s">
        <v>17</v>
      </c>
      <c r="D227" s="15">
        <v>44</v>
      </c>
      <c r="E227" s="15">
        <v>140</v>
      </c>
      <c r="F227" s="15">
        <v>77.000000000000014</v>
      </c>
      <c r="G227" s="23">
        <v>0.7699999999999998</v>
      </c>
      <c r="H227" s="16">
        <v>1330.0000000000002</v>
      </c>
    </row>
    <row r="228" spans="1:8" ht="15" customHeight="1" x14ac:dyDescent="0.2">
      <c r="A228" s="2" t="s">
        <v>210</v>
      </c>
      <c r="B228" s="15">
        <v>15</v>
      </c>
      <c r="C228" s="15" t="s">
        <v>17</v>
      </c>
      <c r="D228" s="15">
        <v>15</v>
      </c>
      <c r="E228" s="15">
        <v>48</v>
      </c>
      <c r="F228" s="15">
        <v>42.000000000000007</v>
      </c>
      <c r="G228" s="23">
        <v>0.255</v>
      </c>
      <c r="H228" s="16">
        <v>1008.0000000000002</v>
      </c>
    </row>
    <row r="229" spans="1:8" ht="15" customHeight="1" x14ac:dyDescent="0.2">
      <c r="A229" s="2" t="s">
        <v>211</v>
      </c>
      <c r="B229" s="15">
        <v>17</v>
      </c>
      <c r="C229" s="15" t="s">
        <v>17</v>
      </c>
      <c r="D229" s="15">
        <v>17</v>
      </c>
      <c r="E229" s="15">
        <v>111.00000000000001</v>
      </c>
      <c r="F229" s="15">
        <v>88</v>
      </c>
      <c r="G229" s="23">
        <v>0.58000000000000007</v>
      </c>
      <c r="H229" s="16">
        <v>1863</v>
      </c>
    </row>
    <row r="230" spans="1:8" ht="15" customHeight="1" x14ac:dyDescent="0.2">
      <c r="A230" s="2" t="s">
        <v>212</v>
      </c>
      <c r="B230" s="15">
        <v>122</v>
      </c>
      <c r="C230" s="15">
        <v>2</v>
      </c>
      <c r="D230" s="15">
        <v>120</v>
      </c>
      <c r="E230" s="15">
        <v>268</v>
      </c>
      <c r="F230" s="15">
        <v>188.00000000000003</v>
      </c>
      <c r="G230" s="23">
        <v>1.4050000000000002</v>
      </c>
      <c r="H230" s="16">
        <v>2808.0000000000009</v>
      </c>
    </row>
    <row r="231" spans="1:8" ht="21" customHeight="1" x14ac:dyDescent="0.2">
      <c r="A231" s="2" t="s">
        <v>213</v>
      </c>
      <c r="B231" s="12">
        <f t="shared" ref="B231:H231" si="27">SUM(B232:B236)</f>
        <v>126</v>
      </c>
      <c r="C231" s="12">
        <f t="shared" si="27"/>
        <v>3</v>
      </c>
      <c r="D231" s="12">
        <f t="shared" si="27"/>
        <v>123</v>
      </c>
      <c r="E231" s="12">
        <f t="shared" si="27"/>
        <v>903</v>
      </c>
      <c r="F231" s="12">
        <f t="shared" si="27"/>
        <v>306</v>
      </c>
      <c r="G231" s="21">
        <f t="shared" si="27"/>
        <v>4.95</v>
      </c>
      <c r="H231" s="12">
        <f t="shared" si="27"/>
        <v>5805.666666666667</v>
      </c>
    </row>
    <row r="232" spans="1:8" ht="15" customHeight="1" x14ac:dyDescent="0.2">
      <c r="A232" s="2" t="s">
        <v>672</v>
      </c>
      <c r="B232" s="15">
        <v>67</v>
      </c>
      <c r="C232" s="15">
        <v>2</v>
      </c>
      <c r="D232" s="15">
        <v>65</v>
      </c>
      <c r="E232" s="15">
        <v>245.99999999999991</v>
      </c>
      <c r="F232" s="15">
        <v>132</v>
      </c>
      <c r="G232" s="23">
        <v>1.7699999999999998</v>
      </c>
      <c r="H232" s="16">
        <v>2695.666666666667</v>
      </c>
    </row>
    <row r="233" spans="1:8" ht="15" customHeight="1" x14ac:dyDescent="0.2">
      <c r="A233" s="2" t="s">
        <v>214</v>
      </c>
      <c r="B233" s="15">
        <v>40</v>
      </c>
      <c r="C233" s="15" t="s">
        <v>17</v>
      </c>
      <c r="D233" s="15">
        <v>40</v>
      </c>
      <c r="E233" s="15">
        <v>235.00000000000003</v>
      </c>
      <c r="F233" s="15">
        <v>115</v>
      </c>
      <c r="G233" s="23">
        <v>1.2400000000000002</v>
      </c>
      <c r="H233" s="16">
        <v>1978.9999999999998</v>
      </c>
    </row>
    <row r="234" spans="1:8" ht="15" customHeight="1" x14ac:dyDescent="0.2">
      <c r="A234" s="2" t="s">
        <v>215</v>
      </c>
      <c r="B234" s="15">
        <v>5</v>
      </c>
      <c r="C234" s="15" t="s">
        <v>17</v>
      </c>
      <c r="D234" s="15">
        <v>5</v>
      </c>
      <c r="E234" s="15">
        <v>40</v>
      </c>
      <c r="F234" s="15">
        <v>35</v>
      </c>
      <c r="G234" s="23">
        <v>0.22000000000000003</v>
      </c>
      <c r="H234" s="16">
        <v>600.00000000000023</v>
      </c>
    </row>
    <row r="235" spans="1:8" ht="15" customHeight="1" x14ac:dyDescent="0.2">
      <c r="A235" s="2" t="s">
        <v>216</v>
      </c>
      <c r="B235" s="15">
        <v>3</v>
      </c>
      <c r="C235" s="15">
        <v>1</v>
      </c>
      <c r="D235" s="15">
        <v>2</v>
      </c>
      <c r="E235" s="15">
        <v>360</v>
      </c>
      <c r="F235" s="15">
        <v>5</v>
      </c>
      <c r="G235" s="23">
        <v>1.6</v>
      </c>
      <c r="H235" s="16">
        <v>102.00000000000003</v>
      </c>
    </row>
    <row r="236" spans="1:8" ht="15" customHeight="1" x14ac:dyDescent="0.2">
      <c r="A236" s="2" t="s">
        <v>217</v>
      </c>
      <c r="B236" s="15">
        <v>11</v>
      </c>
      <c r="C236" s="15" t="s">
        <v>17</v>
      </c>
      <c r="D236" s="15">
        <v>11</v>
      </c>
      <c r="E236" s="15">
        <v>22</v>
      </c>
      <c r="F236" s="15">
        <v>19</v>
      </c>
      <c r="G236" s="23">
        <v>0.12000000000000001</v>
      </c>
      <c r="H236" s="16">
        <v>429</v>
      </c>
    </row>
    <row r="237" spans="1:8" ht="21" customHeight="1" x14ac:dyDescent="0.2">
      <c r="A237" s="2" t="s">
        <v>218</v>
      </c>
      <c r="B237" s="12">
        <f t="shared" ref="B237:H237" si="28">SUM(B238:B242)</f>
        <v>85</v>
      </c>
      <c r="C237" s="18" t="s">
        <v>17</v>
      </c>
      <c r="D237" s="12">
        <f t="shared" si="28"/>
        <v>85</v>
      </c>
      <c r="E237" s="12">
        <f t="shared" si="28"/>
        <v>266.00000000000006</v>
      </c>
      <c r="F237" s="12">
        <f t="shared" si="28"/>
        <v>165</v>
      </c>
      <c r="G237" s="21">
        <f t="shared" si="28"/>
        <v>1.3850000000000002</v>
      </c>
      <c r="H237" s="12">
        <f t="shared" si="28"/>
        <v>3715</v>
      </c>
    </row>
    <row r="238" spans="1:8" ht="15" customHeight="1" x14ac:dyDescent="0.2">
      <c r="A238" s="2" t="s">
        <v>673</v>
      </c>
      <c r="B238" s="15">
        <v>17</v>
      </c>
      <c r="C238" s="15" t="s">
        <v>17</v>
      </c>
      <c r="D238" s="15">
        <v>17</v>
      </c>
      <c r="E238" s="15">
        <v>30</v>
      </c>
      <c r="F238" s="15">
        <v>14.999999999999998</v>
      </c>
      <c r="G238" s="23">
        <v>0.15500000000000003</v>
      </c>
      <c r="H238" s="16">
        <v>310.00000000000006</v>
      </c>
    </row>
    <row r="239" spans="1:8" ht="15" customHeight="1" x14ac:dyDescent="0.2">
      <c r="A239" s="2" t="s">
        <v>219</v>
      </c>
      <c r="B239" s="15">
        <v>2</v>
      </c>
      <c r="C239" s="15" t="s">
        <v>17</v>
      </c>
      <c r="D239" s="15">
        <v>2</v>
      </c>
      <c r="E239" s="15">
        <v>104</v>
      </c>
      <c r="F239" s="15">
        <v>102</v>
      </c>
      <c r="G239" s="23">
        <v>0.52</v>
      </c>
      <c r="H239" s="16">
        <v>2448</v>
      </c>
    </row>
    <row r="240" spans="1:8" ht="15" customHeight="1" x14ac:dyDescent="0.2">
      <c r="A240" s="2" t="s">
        <v>220</v>
      </c>
      <c r="B240" s="15">
        <v>45</v>
      </c>
      <c r="C240" s="15" t="s">
        <v>17</v>
      </c>
      <c r="D240" s="15">
        <v>45</v>
      </c>
      <c r="E240" s="15">
        <v>91.000000000000057</v>
      </c>
      <c r="F240" s="15">
        <v>30.000000000000004</v>
      </c>
      <c r="G240" s="23">
        <v>0.505</v>
      </c>
      <c r="H240" s="16">
        <v>613</v>
      </c>
    </row>
    <row r="241" spans="1:8" ht="15" customHeight="1" x14ac:dyDescent="0.2">
      <c r="A241" s="2" t="s">
        <v>221</v>
      </c>
      <c r="B241" s="15">
        <v>7</v>
      </c>
      <c r="C241" s="15" t="s">
        <v>17</v>
      </c>
      <c r="D241" s="15">
        <v>7</v>
      </c>
      <c r="E241" s="15">
        <v>23</v>
      </c>
      <c r="F241" s="15">
        <v>11</v>
      </c>
      <c r="G241" s="23">
        <v>0.11500000000000002</v>
      </c>
      <c r="H241" s="16">
        <v>176.00000000000003</v>
      </c>
    </row>
    <row r="242" spans="1:8" ht="15" customHeight="1" x14ac:dyDescent="0.2">
      <c r="A242" s="2" t="s">
        <v>222</v>
      </c>
      <c r="B242" s="15">
        <v>14</v>
      </c>
      <c r="C242" s="15" t="s">
        <v>17</v>
      </c>
      <c r="D242" s="15">
        <v>14</v>
      </c>
      <c r="E242" s="15">
        <v>18.000000000000004</v>
      </c>
      <c r="F242" s="15">
        <v>7</v>
      </c>
      <c r="G242" s="23">
        <v>0.09</v>
      </c>
      <c r="H242" s="16">
        <v>168</v>
      </c>
    </row>
    <row r="243" spans="1:8" ht="21" customHeight="1" x14ac:dyDescent="0.2">
      <c r="A243" s="2" t="s">
        <v>223</v>
      </c>
      <c r="B243" s="12">
        <f t="shared" ref="B243:H243" si="29">SUM(B244:B250)</f>
        <v>48</v>
      </c>
      <c r="C243" s="12">
        <f t="shared" si="29"/>
        <v>4</v>
      </c>
      <c r="D243" s="12">
        <f t="shared" si="29"/>
        <v>44</v>
      </c>
      <c r="E243" s="12">
        <f t="shared" si="29"/>
        <v>161</v>
      </c>
      <c r="F243" s="12">
        <f t="shared" si="29"/>
        <v>82</v>
      </c>
      <c r="G243" s="21">
        <f t="shared" si="29"/>
        <v>0.875</v>
      </c>
      <c r="H243" s="12">
        <f t="shared" si="29"/>
        <v>1957</v>
      </c>
    </row>
    <row r="244" spans="1:8" ht="15" customHeight="1" x14ac:dyDescent="0.2">
      <c r="A244" s="2" t="s">
        <v>674</v>
      </c>
      <c r="B244" s="15">
        <v>6</v>
      </c>
      <c r="C244" s="15" t="s">
        <v>17</v>
      </c>
      <c r="D244" s="15">
        <v>6</v>
      </c>
      <c r="E244" s="15">
        <v>39</v>
      </c>
      <c r="F244" s="15">
        <v>6.9999999999999991</v>
      </c>
      <c r="G244" s="23">
        <v>0.2</v>
      </c>
      <c r="H244" s="16">
        <v>150</v>
      </c>
    </row>
    <row r="245" spans="1:8" ht="15" customHeight="1" x14ac:dyDescent="0.2">
      <c r="A245" s="2" t="s">
        <v>224</v>
      </c>
      <c r="B245" s="15">
        <v>20</v>
      </c>
      <c r="C245" s="15">
        <v>1</v>
      </c>
      <c r="D245" s="15">
        <v>19</v>
      </c>
      <c r="E245" s="15">
        <v>66</v>
      </c>
      <c r="F245" s="15">
        <v>30</v>
      </c>
      <c r="G245" s="23">
        <v>0.35500000000000004</v>
      </c>
      <c r="H245" s="16">
        <v>759</v>
      </c>
    </row>
    <row r="246" spans="1:8" ht="15" customHeight="1" x14ac:dyDescent="0.2">
      <c r="A246" s="2" t="s">
        <v>225</v>
      </c>
      <c r="B246" s="15">
        <v>1</v>
      </c>
      <c r="C246" s="15" t="s">
        <v>17</v>
      </c>
      <c r="D246" s="15">
        <v>1</v>
      </c>
      <c r="E246" s="15">
        <v>2</v>
      </c>
      <c r="F246" s="15" t="s">
        <v>17</v>
      </c>
      <c r="G246" s="23">
        <v>0.01</v>
      </c>
      <c r="H246" s="16" t="s">
        <v>17</v>
      </c>
    </row>
    <row r="247" spans="1:8" ht="15" customHeight="1" x14ac:dyDescent="0.2">
      <c r="A247" s="2" t="s">
        <v>226</v>
      </c>
      <c r="B247" s="15">
        <v>6</v>
      </c>
      <c r="C247" s="15" t="s">
        <v>17</v>
      </c>
      <c r="D247" s="15">
        <v>6</v>
      </c>
      <c r="E247" s="15">
        <v>17</v>
      </c>
      <c r="F247" s="15">
        <v>15</v>
      </c>
      <c r="G247" s="23">
        <v>9.5000000000000001E-2</v>
      </c>
      <c r="H247" s="16">
        <v>346</v>
      </c>
    </row>
    <row r="248" spans="1:8" ht="15" customHeight="1" x14ac:dyDescent="0.2">
      <c r="A248" s="2" t="s">
        <v>227</v>
      </c>
      <c r="B248" s="15">
        <v>6</v>
      </c>
      <c r="C248" s="15">
        <v>1</v>
      </c>
      <c r="D248" s="15">
        <v>5</v>
      </c>
      <c r="E248" s="15">
        <v>13.999999999999998</v>
      </c>
      <c r="F248" s="15">
        <v>12</v>
      </c>
      <c r="G248" s="23">
        <v>8.4999999999999992E-2</v>
      </c>
      <c r="H248" s="16">
        <v>288.00000000000006</v>
      </c>
    </row>
    <row r="249" spans="1:8" ht="15" customHeight="1" x14ac:dyDescent="0.2">
      <c r="A249" s="2" t="s">
        <v>228</v>
      </c>
      <c r="B249" s="15">
        <v>7</v>
      </c>
      <c r="C249" s="15">
        <v>2</v>
      </c>
      <c r="D249" s="15">
        <v>5</v>
      </c>
      <c r="E249" s="15">
        <v>19</v>
      </c>
      <c r="F249" s="15">
        <v>15</v>
      </c>
      <c r="G249" s="23">
        <v>0.11000000000000001</v>
      </c>
      <c r="H249" s="16">
        <v>342</v>
      </c>
    </row>
    <row r="250" spans="1:8" ht="15" customHeight="1" x14ac:dyDescent="0.2">
      <c r="A250" s="2" t="s">
        <v>229</v>
      </c>
      <c r="B250" s="15">
        <v>2</v>
      </c>
      <c r="C250" s="15" t="s">
        <v>17</v>
      </c>
      <c r="D250" s="15">
        <v>2</v>
      </c>
      <c r="E250" s="15">
        <v>4</v>
      </c>
      <c r="F250" s="15">
        <v>3</v>
      </c>
      <c r="G250" s="23">
        <v>0.02</v>
      </c>
      <c r="H250" s="16">
        <v>72</v>
      </c>
    </row>
    <row r="251" spans="1:8" ht="21" customHeight="1" x14ac:dyDescent="0.2">
      <c r="A251" s="2" t="s">
        <v>230</v>
      </c>
      <c r="B251" s="12">
        <f t="shared" ref="B251:H251" si="30">SUM(B252:B256)</f>
        <v>113</v>
      </c>
      <c r="C251" s="12">
        <f t="shared" si="30"/>
        <v>6</v>
      </c>
      <c r="D251" s="12">
        <f t="shared" si="30"/>
        <v>107</v>
      </c>
      <c r="E251" s="12">
        <f t="shared" si="30"/>
        <v>244</v>
      </c>
      <c r="F251" s="12">
        <f t="shared" si="30"/>
        <v>161</v>
      </c>
      <c r="G251" s="21">
        <f t="shared" si="30"/>
        <v>1.3449999999999998</v>
      </c>
      <c r="H251" s="12">
        <f t="shared" si="30"/>
        <v>3375</v>
      </c>
    </row>
    <row r="252" spans="1:8" ht="15" customHeight="1" x14ac:dyDescent="0.2">
      <c r="A252" s="2" t="s">
        <v>675</v>
      </c>
      <c r="B252" s="15">
        <v>41</v>
      </c>
      <c r="C252" s="15" t="s">
        <v>17</v>
      </c>
      <c r="D252" s="15">
        <v>41</v>
      </c>
      <c r="E252" s="15">
        <v>91.000000000000014</v>
      </c>
      <c r="F252" s="15">
        <v>59.999999999999993</v>
      </c>
      <c r="G252" s="23">
        <v>0.51999999999999991</v>
      </c>
      <c r="H252" s="16">
        <v>1348.0000000000002</v>
      </c>
    </row>
    <row r="253" spans="1:8" ht="15" customHeight="1" x14ac:dyDescent="0.2">
      <c r="A253" s="2" t="s">
        <v>231</v>
      </c>
      <c r="B253" s="15">
        <v>3</v>
      </c>
      <c r="C253" s="15">
        <v>1</v>
      </c>
      <c r="D253" s="15">
        <v>2</v>
      </c>
      <c r="E253" s="15">
        <v>5</v>
      </c>
      <c r="F253" s="15">
        <v>4</v>
      </c>
      <c r="G253" s="23">
        <v>1.9999999999999997E-2</v>
      </c>
      <c r="H253" s="16">
        <v>78</v>
      </c>
    </row>
    <row r="254" spans="1:8" ht="15" customHeight="1" x14ac:dyDescent="0.2">
      <c r="A254" s="2" t="s">
        <v>232</v>
      </c>
      <c r="B254" s="15">
        <v>26</v>
      </c>
      <c r="C254" s="15" t="s">
        <v>17</v>
      </c>
      <c r="D254" s="15">
        <v>26</v>
      </c>
      <c r="E254" s="15">
        <v>48</v>
      </c>
      <c r="F254" s="15">
        <v>36.000000000000007</v>
      </c>
      <c r="G254" s="23">
        <v>0.25999999999999995</v>
      </c>
      <c r="H254" s="16">
        <v>668</v>
      </c>
    </row>
    <row r="255" spans="1:8" ht="15" customHeight="1" x14ac:dyDescent="0.2">
      <c r="A255" s="2" t="s">
        <v>233</v>
      </c>
      <c r="B255" s="15">
        <v>35</v>
      </c>
      <c r="C255" s="15">
        <v>5</v>
      </c>
      <c r="D255" s="15">
        <v>30</v>
      </c>
      <c r="E255" s="15">
        <v>77</v>
      </c>
      <c r="F255" s="15">
        <v>40.000000000000007</v>
      </c>
      <c r="G255" s="23">
        <v>0.42</v>
      </c>
      <c r="H255" s="16">
        <v>823.00000000000011</v>
      </c>
    </row>
    <row r="256" spans="1:8" ht="15" customHeight="1" x14ac:dyDescent="0.2">
      <c r="A256" s="2" t="s">
        <v>228</v>
      </c>
      <c r="B256" s="15">
        <v>8</v>
      </c>
      <c r="C256" s="15" t="s">
        <v>17</v>
      </c>
      <c r="D256" s="15">
        <v>8</v>
      </c>
      <c r="E256" s="15">
        <v>23</v>
      </c>
      <c r="F256" s="15">
        <v>21.000000000000004</v>
      </c>
      <c r="G256" s="23">
        <v>0.125</v>
      </c>
      <c r="H256" s="16">
        <v>458</v>
      </c>
    </row>
    <row r="257" spans="1:8" ht="21" customHeight="1" x14ac:dyDescent="0.2">
      <c r="A257" s="2" t="s">
        <v>234</v>
      </c>
      <c r="B257" s="12">
        <f t="shared" ref="B257:H257" si="31">SUM(B258:B262)</f>
        <v>225</v>
      </c>
      <c r="C257" s="18" t="s">
        <v>17</v>
      </c>
      <c r="D257" s="12">
        <f t="shared" si="31"/>
        <v>225</v>
      </c>
      <c r="E257" s="12">
        <f t="shared" si="31"/>
        <v>579</v>
      </c>
      <c r="F257" s="12">
        <f t="shared" si="31"/>
        <v>317</v>
      </c>
      <c r="G257" s="21">
        <f t="shared" si="31"/>
        <v>3.0700000000000003</v>
      </c>
      <c r="H257" s="12">
        <f t="shared" si="31"/>
        <v>6811.9999999999991</v>
      </c>
    </row>
    <row r="258" spans="1:8" ht="15" customHeight="1" x14ac:dyDescent="0.2">
      <c r="A258" s="2" t="s">
        <v>676</v>
      </c>
      <c r="B258" s="15">
        <v>39</v>
      </c>
      <c r="C258" s="15" t="s">
        <v>17</v>
      </c>
      <c r="D258" s="15">
        <v>39</v>
      </c>
      <c r="E258" s="15">
        <v>73.000000000000014</v>
      </c>
      <c r="F258" s="15">
        <v>38.999999999999993</v>
      </c>
      <c r="G258" s="23">
        <v>0.38</v>
      </c>
      <c r="H258" s="16">
        <v>791.00000000000011</v>
      </c>
    </row>
    <row r="259" spans="1:8" ht="15" customHeight="1" x14ac:dyDescent="0.2">
      <c r="A259" s="2" t="s">
        <v>235</v>
      </c>
      <c r="B259" s="15">
        <v>18</v>
      </c>
      <c r="C259" s="15" t="s">
        <v>17</v>
      </c>
      <c r="D259" s="15">
        <v>18</v>
      </c>
      <c r="E259" s="15">
        <v>74.999999999999986</v>
      </c>
      <c r="F259" s="15">
        <v>32</v>
      </c>
      <c r="G259" s="23">
        <v>0.39999999999999997</v>
      </c>
      <c r="H259" s="16">
        <v>762</v>
      </c>
    </row>
    <row r="260" spans="1:8" ht="15" customHeight="1" x14ac:dyDescent="0.2">
      <c r="A260" s="2" t="s">
        <v>236</v>
      </c>
      <c r="B260" s="15">
        <v>28</v>
      </c>
      <c r="C260" s="15" t="s">
        <v>17</v>
      </c>
      <c r="D260" s="15">
        <v>28</v>
      </c>
      <c r="E260" s="15">
        <v>124</v>
      </c>
      <c r="F260" s="15">
        <v>70</v>
      </c>
      <c r="G260" s="23">
        <v>0.65000000000000013</v>
      </c>
      <c r="H260" s="16">
        <v>1642</v>
      </c>
    </row>
    <row r="261" spans="1:8" ht="15" customHeight="1" x14ac:dyDescent="0.2">
      <c r="A261" s="2" t="s">
        <v>125</v>
      </c>
      <c r="B261" s="15">
        <v>93</v>
      </c>
      <c r="C261" s="15" t="s">
        <v>17</v>
      </c>
      <c r="D261" s="15">
        <v>93</v>
      </c>
      <c r="E261" s="15">
        <v>190.99999999999994</v>
      </c>
      <c r="F261" s="15">
        <v>121.00000000000001</v>
      </c>
      <c r="G261" s="23">
        <v>0.99999999999999989</v>
      </c>
      <c r="H261" s="16">
        <v>2567.9999999999991</v>
      </c>
    </row>
    <row r="262" spans="1:8" ht="15" customHeight="1" x14ac:dyDescent="0.2">
      <c r="A262" s="2" t="s">
        <v>237</v>
      </c>
      <c r="B262" s="15">
        <v>47</v>
      </c>
      <c r="C262" s="15" t="s">
        <v>17</v>
      </c>
      <c r="D262" s="15">
        <v>47</v>
      </c>
      <c r="E262" s="15">
        <v>116</v>
      </c>
      <c r="F262" s="15">
        <v>55.000000000000014</v>
      </c>
      <c r="G262" s="23">
        <v>0.64</v>
      </c>
      <c r="H262" s="16">
        <v>1049.0000000000002</v>
      </c>
    </row>
    <row r="263" spans="1:8" ht="21" customHeight="1" x14ac:dyDescent="0.2">
      <c r="A263" s="2" t="s">
        <v>238</v>
      </c>
      <c r="B263" s="12">
        <f t="shared" ref="B263:H263" si="32">SUM(B264:B272)</f>
        <v>182</v>
      </c>
      <c r="C263" s="12">
        <f t="shared" si="32"/>
        <v>11</v>
      </c>
      <c r="D263" s="12">
        <f t="shared" si="32"/>
        <v>171</v>
      </c>
      <c r="E263" s="12">
        <f t="shared" si="32"/>
        <v>559</v>
      </c>
      <c r="F263" s="12">
        <f t="shared" si="32"/>
        <v>295</v>
      </c>
      <c r="G263" s="21">
        <f t="shared" si="32"/>
        <v>2.95</v>
      </c>
      <c r="H263" s="12">
        <f t="shared" si="32"/>
        <v>5773.3333333333339</v>
      </c>
    </row>
    <row r="264" spans="1:8" ht="15" customHeight="1" x14ac:dyDescent="0.2">
      <c r="A264" s="2" t="s">
        <v>677</v>
      </c>
      <c r="B264" s="15">
        <v>43</v>
      </c>
      <c r="C264" s="15">
        <v>2</v>
      </c>
      <c r="D264" s="15">
        <v>41</v>
      </c>
      <c r="E264" s="15">
        <v>164</v>
      </c>
      <c r="F264" s="15">
        <v>62.000000000000014</v>
      </c>
      <c r="G264" s="23">
        <v>0.86500000000000021</v>
      </c>
      <c r="H264" s="16">
        <v>1219.3333333333333</v>
      </c>
    </row>
    <row r="265" spans="1:8" ht="15" customHeight="1" x14ac:dyDescent="0.2">
      <c r="A265" s="2" t="s">
        <v>239</v>
      </c>
      <c r="B265" s="15">
        <v>13</v>
      </c>
      <c r="C265" s="15">
        <v>2</v>
      </c>
      <c r="D265" s="15">
        <v>11</v>
      </c>
      <c r="E265" s="15">
        <v>21.999999999999996</v>
      </c>
      <c r="F265" s="15">
        <v>11</v>
      </c>
      <c r="G265" s="23">
        <v>0.12000000000000001</v>
      </c>
      <c r="H265" s="16">
        <v>184.00000000000003</v>
      </c>
    </row>
    <row r="266" spans="1:8" ht="15" customHeight="1" x14ac:dyDescent="0.2">
      <c r="A266" s="2" t="s">
        <v>240</v>
      </c>
      <c r="B266" s="15">
        <v>40</v>
      </c>
      <c r="C266" s="15" t="s">
        <v>17</v>
      </c>
      <c r="D266" s="15">
        <v>40</v>
      </c>
      <c r="E266" s="15">
        <v>134</v>
      </c>
      <c r="F266" s="15">
        <v>78.999999999999986</v>
      </c>
      <c r="G266" s="23">
        <v>0.70000000000000007</v>
      </c>
      <c r="H266" s="16">
        <v>1363.0000000000005</v>
      </c>
    </row>
    <row r="267" spans="1:8" ht="15" customHeight="1" x14ac:dyDescent="0.2">
      <c r="A267" s="2" t="s">
        <v>61</v>
      </c>
      <c r="B267" s="15">
        <v>4</v>
      </c>
      <c r="C267" s="15" t="s">
        <v>17</v>
      </c>
      <c r="D267" s="15">
        <v>4</v>
      </c>
      <c r="E267" s="15">
        <v>15</v>
      </c>
      <c r="F267" s="15">
        <v>11</v>
      </c>
      <c r="G267" s="23">
        <v>8.4999999999999992E-2</v>
      </c>
      <c r="H267" s="16">
        <v>194</v>
      </c>
    </row>
    <row r="268" spans="1:8" ht="15" customHeight="1" x14ac:dyDescent="0.2">
      <c r="A268" s="2" t="s">
        <v>241</v>
      </c>
      <c r="B268" s="15">
        <v>27</v>
      </c>
      <c r="C268" s="15" t="s">
        <v>17</v>
      </c>
      <c r="D268" s="15">
        <v>27</v>
      </c>
      <c r="E268" s="15">
        <v>78.999999999999986</v>
      </c>
      <c r="F268" s="15">
        <v>58.000000000000007</v>
      </c>
      <c r="G268" s="23">
        <v>0.42500000000000004</v>
      </c>
      <c r="H268" s="16">
        <v>1259</v>
      </c>
    </row>
    <row r="269" spans="1:8" ht="15" customHeight="1" x14ac:dyDescent="0.2">
      <c r="A269" s="2" t="s">
        <v>242</v>
      </c>
      <c r="B269" s="15">
        <v>5</v>
      </c>
      <c r="C269" s="15" t="s">
        <v>17</v>
      </c>
      <c r="D269" s="15">
        <v>5</v>
      </c>
      <c r="E269" s="15">
        <v>29</v>
      </c>
      <c r="F269" s="15">
        <v>17</v>
      </c>
      <c r="G269" s="23">
        <v>0.14500000000000002</v>
      </c>
      <c r="H269" s="16">
        <v>380.00000000000006</v>
      </c>
    </row>
    <row r="270" spans="1:8" ht="15" customHeight="1" x14ac:dyDescent="0.2">
      <c r="A270" s="2" t="s">
        <v>243</v>
      </c>
      <c r="B270" s="15">
        <v>2</v>
      </c>
      <c r="C270" s="15" t="s">
        <v>17</v>
      </c>
      <c r="D270" s="15">
        <v>2</v>
      </c>
      <c r="E270" s="15">
        <v>2</v>
      </c>
      <c r="F270" s="15">
        <v>1</v>
      </c>
      <c r="G270" s="23">
        <v>0.01</v>
      </c>
      <c r="H270" s="16">
        <v>10</v>
      </c>
    </row>
    <row r="271" spans="1:8" ht="15" customHeight="1" x14ac:dyDescent="0.2">
      <c r="A271" s="2" t="s">
        <v>244</v>
      </c>
      <c r="B271" s="15">
        <v>2</v>
      </c>
      <c r="C271" s="15" t="s">
        <v>17</v>
      </c>
      <c r="D271" s="15">
        <v>2</v>
      </c>
      <c r="E271" s="15">
        <v>26</v>
      </c>
      <c r="F271" s="15">
        <v>26</v>
      </c>
      <c r="G271" s="23">
        <v>0.13500000000000001</v>
      </c>
      <c r="H271" s="16">
        <v>600</v>
      </c>
    </row>
    <row r="272" spans="1:8" ht="15" customHeight="1" x14ac:dyDescent="0.2">
      <c r="A272" s="2" t="s">
        <v>245</v>
      </c>
      <c r="B272" s="15">
        <v>46</v>
      </c>
      <c r="C272" s="15">
        <v>7</v>
      </c>
      <c r="D272" s="15">
        <v>39</v>
      </c>
      <c r="E272" s="15">
        <v>88.000000000000028</v>
      </c>
      <c r="F272" s="15">
        <v>30.000000000000007</v>
      </c>
      <c r="G272" s="23">
        <v>0.46499999999999997</v>
      </c>
      <c r="H272" s="16">
        <v>564</v>
      </c>
    </row>
    <row r="273" spans="1:8" ht="21" customHeight="1" x14ac:dyDescent="0.2">
      <c r="A273" s="2" t="s">
        <v>246</v>
      </c>
      <c r="B273" s="13">
        <v>6</v>
      </c>
      <c r="C273" s="13">
        <v>1</v>
      </c>
      <c r="D273" s="13">
        <v>5</v>
      </c>
      <c r="E273" s="13">
        <v>22</v>
      </c>
      <c r="F273" s="13">
        <v>13.999999999999998</v>
      </c>
      <c r="G273" s="22">
        <v>0.12</v>
      </c>
      <c r="H273" s="14">
        <v>304</v>
      </c>
    </row>
    <row r="274" spans="1:8" ht="15" customHeight="1" x14ac:dyDescent="0.2">
      <c r="A274" s="2" t="s">
        <v>247</v>
      </c>
      <c r="B274" s="15">
        <v>3</v>
      </c>
      <c r="C274" s="15">
        <v>1</v>
      </c>
      <c r="D274" s="15">
        <v>2</v>
      </c>
      <c r="E274" s="15">
        <v>17</v>
      </c>
      <c r="F274" s="15">
        <v>10</v>
      </c>
      <c r="G274" s="23">
        <v>0.09</v>
      </c>
      <c r="H274" s="16">
        <v>240.00000000000006</v>
      </c>
    </row>
    <row r="275" spans="1:8" ht="15" customHeight="1" x14ac:dyDescent="0.2">
      <c r="A275" s="2" t="s">
        <v>248</v>
      </c>
      <c r="B275" s="15">
        <v>2</v>
      </c>
      <c r="C275" s="15" t="s">
        <v>17</v>
      </c>
      <c r="D275" s="15">
        <v>2</v>
      </c>
      <c r="E275" s="15">
        <v>4</v>
      </c>
      <c r="F275" s="15">
        <v>4</v>
      </c>
      <c r="G275" s="23">
        <v>2.5000000000000001E-2</v>
      </c>
      <c r="H275" s="16">
        <v>64</v>
      </c>
    </row>
    <row r="276" spans="1:8" ht="15" customHeight="1" x14ac:dyDescent="0.2">
      <c r="A276" s="2" t="s">
        <v>249</v>
      </c>
      <c r="B276" s="15">
        <v>1</v>
      </c>
      <c r="C276" s="15" t="s">
        <v>17</v>
      </c>
      <c r="D276" s="15">
        <v>1</v>
      </c>
      <c r="E276" s="15">
        <v>1</v>
      </c>
      <c r="F276" s="15" t="s">
        <v>17</v>
      </c>
      <c r="G276" s="23">
        <v>5.0000000000000001E-3</v>
      </c>
      <c r="H276" s="16" t="s">
        <v>17</v>
      </c>
    </row>
    <row r="277" spans="1:8" ht="21" customHeight="1" x14ac:dyDescent="0.2">
      <c r="A277" s="2" t="s">
        <v>13</v>
      </c>
      <c r="B277" s="12">
        <f t="shared" ref="B277:H277" si="33">+B278+B289+B299</f>
        <v>3072</v>
      </c>
      <c r="C277" s="12">
        <f t="shared" si="33"/>
        <v>118</v>
      </c>
      <c r="D277" s="12">
        <f t="shared" si="33"/>
        <v>2954</v>
      </c>
      <c r="E277" s="12">
        <f t="shared" si="33"/>
        <v>13322.999999999998</v>
      </c>
      <c r="F277" s="12">
        <f t="shared" si="33"/>
        <v>7773.0000000000009</v>
      </c>
      <c r="G277" s="21">
        <f t="shared" si="33"/>
        <v>71.007000000000005</v>
      </c>
      <c r="H277" s="12">
        <f t="shared" si="33"/>
        <v>157465.33333333337</v>
      </c>
    </row>
    <row r="278" spans="1:8" ht="21" customHeight="1" x14ac:dyDescent="0.2">
      <c r="A278" s="2" t="s">
        <v>250</v>
      </c>
      <c r="B278" s="15">
        <v>543</v>
      </c>
      <c r="C278" s="15">
        <v>59</v>
      </c>
      <c r="D278" s="15">
        <v>484</v>
      </c>
      <c r="E278" s="15">
        <v>2069.9999999999991</v>
      </c>
      <c r="F278" s="15">
        <v>1343.0000000000009</v>
      </c>
      <c r="G278" s="23">
        <v>11.604999999999993</v>
      </c>
      <c r="H278" s="16">
        <v>26896.33333333335</v>
      </c>
    </row>
    <row r="279" spans="1:8" ht="15" customHeight="1" x14ac:dyDescent="0.2">
      <c r="A279" s="2" t="s">
        <v>678</v>
      </c>
      <c r="B279" s="15">
        <v>116</v>
      </c>
      <c r="C279" s="15">
        <v>16</v>
      </c>
      <c r="D279" s="15">
        <v>100</v>
      </c>
      <c r="E279" s="15">
        <v>424</v>
      </c>
      <c r="F279" s="15">
        <v>248.99999999999994</v>
      </c>
      <c r="G279" s="23">
        <v>2.21</v>
      </c>
      <c r="H279" s="16">
        <v>5501.3333333333339</v>
      </c>
    </row>
    <row r="280" spans="1:8" ht="15" customHeight="1" x14ac:dyDescent="0.2">
      <c r="A280" s="2" t="s">
        <v>251</v>
      </c>
      <c r="B280" s="15">
        <v>2</v>
      </c>
      <c r="C280" s="15" t="s">
        <v>17</v>
      </c>
      <c r="D280" s="15">
        <v>2</v>
      </c>
      <c r="E280" s="15">
        <v>8</v>
      </c>
      <c r="F280" s="15">
        <v>8</v>
      </c>
      <c r="G280" s="23">
        <v>3.9999999999999994E-2</v>
      </c>
      <c r="H280" s="16">
        <v>20</v>
      </c>
    </row>
    <row r="281" spans="1:8" ht="15" customHeight="1" x14ac:dyDescent="0.2">
      <c r="A281" s="2" t="s">
        <v>252</v>
      </c>
      <c r="B281" s="15">
        <v>39</v>
      </c>
      <c r="C281" s="15">
        <v>20</v>
      </c>
      <c r="D281" s="15">
        <v>19</v>
      </c>
      <c r="E281" s="15">
        <v>273.00000000000006</v>
      </c>
      <c r="F281" s="15">
        <v>162.00000000000006</v>
      </c>
      <c r="G281" s="23">
        <v>1.96</v>
      </c>
      <c r="H281" s="16">
        <v>3667.0000000000005</v>
      </c>
    </row>
    <row r="282" spans="1:8" ht="15" customHeight="1" x14ac:dyDescent="0.2">
      <c r="A282" s="2" t="s">
        <v>253</v>
      </c>
      <c r="B282" s="15">
        <v>22</v>
      </c>
      <c r="C282" s="15">
        <v>1</v>
      </c>
      <c r="D282" s="15">
        <v>21</v>
      </c>
      <c r="E282" s="15">
        <v>68.999999999999986</v>
      </c>
      <c r="F282" s="15">
        <v>30.999999999999996</v>
      </c>
      <c r="G282" s="23">
        <v>0.35999999999999993</v>
      </c>
      <c r="H282" s="16">
        <v>630.00000000000011</v>
      </c>
    </row>
    <row r="283" spans="1:8" ht="15" customHeight="1" x14ac:dyDescent="0.2">
      <c r="A283" s="2" t="s">
        <v>254</v>
      </c>
      <c r="B283" s="15">
        <v>164</v>
      </c>
      <c r="C283" s="15">
        <v>6</v>
      </c>
      <c r="D283" s="15">
        <v>158</v>
      </c>
      <c r="E283" s="15">
        <v>507.99999999999972</v>
      </c>
      <c r="F283" s="15">
        <v>374.00000000000011</v>
      </c>
      <c r="G283" s="23">
        <v>2.890000000000001</v>
      </c>
      <c r="H283" s="16">
        <v>6946.9999999999991</v>
      </c>
    </row>
    <row r="284" spans="1:8" ht="15" customHeight="1" x14ac:dyDescent="0.2">
      <c r="A284" s="2" t="s">
        <v>255</v>
      </c>
      <c r="B284" s="15">
        <v>101</v>
      </c>
      <c r="C284" s="15" t="s">
        <v>17</v>
      </c>
      <c r="D284" s="15">
        <v>101</v>
      </c>
      <c r="E284" s="15">
        <v>396.00000000000006</v>
      </c>
      <c r="F284" s="15">
        <v>222.99999999999997</v>
      </c>
      <c r="G284" s="23">
        <v>2.1200000000000006</v>
      </c>
      <c r="H284" s="16">
        <v>4625.0000000000009</v>
      </c>
    </row>
    <row r="285" spans="1:8" ht="15" customHeight="1" x14ac:dyDescent="0.2">
      <c r="A285" s="2" t="s">
        <v>256</v>
      </c>
      <c r="B285" s="15">
        <v>53</v>
      </c>
      <c r="C285" s="15" t="s">
        <v>17</v>
      </c>
      <c r="D285" s="15">
        <v>53</v>
      </c>
      <c r="E285" s="15">
        <v>227.00000000000003</v>
      </c>
      <c r="F285" s="15">
        <v>150</v>
      </c>
      <c r="G285" s="23">
        <v>1.2100000000000002</v>
      </c>
      <c r="H285" s="16">
        <v>2595.9999999999995</v>
      </c>
    </row>
    <row r="286" spans="1:8" ht="15" customHeight="1" x14ac:dyDescent="0.2">
      <c r="A286" s="2" t="s">
        <v>257</v>
      </c>
      <c r="B286" s="15">
        <v>35</v>
      </c>
      <c r="C286" s="15">
        <v>13</v>
      </c>
      <c r="D286" s="15">
        <v>22</v>
      </c>
      <c r="E286" s="15">
        <v>127.99999999999999</v>
      </c>
      <c r="F286" s="15">
        <v>115.00000000000001</v>
      </c>
      <c r="G286" s="23">
        <v>0.6599999999999997</v>
      </c>
      <c r="H286" s="16">
        <v>2419.9999999999995</v>
      </c>
    </row>
    <row r="287" spans="1:8" ht="15" customHeight="1" x14ac:dyDescent="0.2">
      <c r="A287" s="2" t="s">
        <v>258</v>
      </c>
      <c r="B287" s="15">
        <v>8</v>
      </c>
      <c r="C287" s="15">
        <v>2</v>
      </c>
      <c r="D287" s="15">
        <v>6</v>
      </c>
      <c r="E287" s="15">
        <v>19</v>
      </c>
      <c r="F287" s="15">
        <v>15</v>
      </c>
      <c r="G287" s="23">
        <v>9.5000000000000001E-2</v>
      </c>
      <c r="H287" s="16">
        <v>322</v>
      </c>
    </row>
    <row r="288" spans="1:8" ht="15" customHeight="1" x14ac:dyDescent="0.2">
      <c r="A288" s="2" t="s">
        <v>259</v>
      </c>
      <c r="B288" s="15">
        <v>3</v>
      </c>
      <c r="C288" s="15">
        <v>1</v>
      </c>
      <c r="D288" s="15">
        <v>2</v>
      </c>
      <c r="E288" s="15">
        <v>18</v>
      </c>
      <c r="F288" s="15">
        <v>16</v>
      </c>
      <c r="G288" s="23">
        <v>5.9999999999999991E-2</v>
      </c>
      <c r="H288" s="16">
        <v>168.00000000000003</v>
      </c>
    </row>
    <row r="289" spans="1:8" ht="21" customHeight="1" x14ac:dyDescent="0.2">
      <c r="A289" s="2" t="s">
        <v>260</v>
      </c>
      <c r="B289" s="12">
        <f t="shared" ref="B289:H289" si="34">SUM(B290:B298)</f>
        <v>940</v>
      </c>
      <c r="C289" s="12">
        <f t="shared" si="34"/>
        <v>7</v>
      </c>
      <c r="D289" s="12">
        <f t="shared" si="34"/>
        <v>933</v>
      </c>
      <c r="E289" s="12">
        <f t="shared" si="34"/>
        <v>5087.9999999999991</v>
      </c>
      <c r="F289" s="12">
        <f t="shared" si="34"/>
        <v>2734.9999999999991</v>
      </c>
      <c r="G289" s="21">
        <f t="shared" si="34"/>
        <v>26.705000000000002</v>
      </c>
      <c r="H289" s="12">
        <f t="shared" si="34"/>
        <v>54774.999999999985</v>
      </c>
    </row>
    <row r="290" spans="1:8" ht="15" customHeight="1" x14ac:dyDescent="0.2">
      <c r="A290" s="2" t="s">
        <v>679</v>
      </c>
      <c r="B290" s="15">
        <v>27</v>
      </c>
      <c r="C290" s="15" t="s">
        <v>17</v>
      </c>
      <c r="D290" s="15">
        <v>27</v>
      </c>
      <c r="E290" s="15">
        <v>93</v>
      </c>
      <c r="F290" s="15">
        <v>69</v>
      </c>
      <c r="G290" s="23">
        <v>0.505</v>
      </c>
      <c r="H290" s="16">
        <v>1430</v>
      </c>
    </row>
    <row r="291" spans="1:8" ht="15" customHeight="1" x14ac:dyDescent="0.2">
      <c r="A291" s="2" t="s">
        <v>261</v>
      </c>
      <c r="B291" s="15">
        <v>17</v>
      </c>
      <c r="C291" s="15" t="s">
        <v>17</v>
      </c>
      <c r="D291" s="15">
        <v>17</v>
      </c>
      <c r="E291" s="15">
        <v>98.999999999999986</v>
      </c>
      <c r="F291" s="15">
        <v>42</v>
      </c>
      <c r="G291" s="23">
        <v>0.52000000000000013</v>
      </c>
      <c r="H291" s="16">
        <v>711.00000000000011</v>
      </c>
    </row>
    <row r="292" spans="1:8" ht="15" customHeight="1" x14ac:dyDescent="0.2">
      <c r="A292" s="2" t="s">
        <v>262</v>
      </c>
      <c r="B292" s="15">
        <v>1</v>
      </c>
      <c r="C292" s="15" t="s">
        <v>17</v>
      </c>
      <c r="D292" s="15">
        <v>1</v>
      </c>
      <c r="E292" s="15">
        <v>3</v>
      </c>
      <c r="F292" s="15" t="s">
        <v>17</v>
      </c>
      <c r="G292" s="23">
        <v>0.02</v>
      </c>
      <c r="H292" s="16" t="s">
        <v>17</v>
      </c>
    </row>
    <row r="293" spans="1:8" ht="15" customHeight="1" x14ac:dyDescent="0.2">
      <c r="A293" s="2" t="s">
        <v>263</v>
      </c>
      <c r="B293" s="15">
        <v>16</v>
      </c>
      <c r="C293" s="15" t="s">
        <v>17</v>
      </c>
      <c r="D293" s="15">
        <v>16</v>
      </c>
      <c r="E293" s="15">
        <v>336</v>
      </c>
      <c r="F293" s="15">
        <v>319</v>
      </c>
      <c r="G293" s="23">
        <v>1.6950000000000001</v>
      </c>
      <c r="H293" s="16">
        <v>7555</v>
      </c>
    </row>
    <row r="294" spans="1:8" ht="15" customHeight="1" x14ac:dyDescent="0.2">
      <c r="A294" s="2" t="s">
        <v>264</v>
      </c>
      <c r="B294" s="15">
        <v>16</v>
      </c>
      <c r="C294" s="15">
        <v>2</v>
      </c>
      <c r="D294" s="15">
        <v>14</v>
      </c>
      <c r="E294" s="15">
        <v>96.000000000000014</v>
      </c>
      <c r="F294" s="15">
        <v>23</v>
      </c>
      <c r="G294" s="23">
        <v>0.49</v>
      </c>
      <c r="H294" s="16">
        <v>380</v>
      </c>
    </row>
    <row r="295" spans="1:8" ht="15" customHeight="1" x14ac:dyDescent="0.2">
      <c r="A295" s="2" t="s">
        <v>265</v>
      </c>
      <c r="B295" s="15">
        <v>4</v>
      </c>
      <c r="C295" s="15" t="s">
        <v>17</v>
      </c>
      <c r="D295" s="15">
        <v>4</v>
      </c>
      <c r="E295" s="15">
        <v>21</v>
      </c>
      <c r="F295" s="15">
        <v>10</v>
      </c>
      <c r="G295" s="23">
        <v>0.11000000000000001</v>
      </c>
      <c r="H295" s="16">
        <v>240</v>
      </c>
    </row>
    <row r="296" spans="1:8" ht="15" customHeight="1" x14ac:dyDescent="0.2">
      <c r="A296" s="2" t="s">
        <v>266</v>
      </c>
      <c r="B296" s="15">
        <v>342</v>
      </c>
      <c r="C296" s="15">
        <v>2</v>
      </c>
      <c r="D296" s="15">
        <v>340</v>
      </c>
      <c r="E296" s="15">
        <v>1452.0000000000002</v>
      </c>
      <c r="F296" s="15">
        <v>828.99999999999932</v>
      </c>
      <c r="G296" s="23">
        <v>7.7399999999999993</v>
      </c>
      <c r="H296" s="16">
        <v>16504.999999999996</v>
      </c>
    </row>
    <row r="297" spans="1:8" ht="15" customHeight="1" x14ac:dyDescent="0.2">
      <c r="A297" s="2" t="s">
        <v>267</v>
      </c>
      <c r="B297" s="15">
        <v>511</v>
      </c>
      <c r="C297" s="15">
        <v>3</v>
      </c>
      <c r="D297" s="15">
        <v>508</v>
      </c>
      <c r="E297" s="15">
        <v>2879.9999999999991</v>
      </c>
      <c r="F297" s="15">
        <v>1380</v>
      </c>
      <c r="G297" s="23">
        <v>15.085000000000003</v>
      </c>
      <c r="H297" s="16">
        <v>26421.999999999993</v>
      </c>
    </row>
    <row r="298" spans="1:8" ht="15" customHeight="1" x14ac:dyDescent="0.2">
      <c r="A298" s="2" t="s">
        <v>268</v>
      </c>
      <c r="B298" s="15">
        <v>6</v>
      </c>
      <c r="C298" s="15" t="s">
        <v>17</v>
      </c>
      <c r="D298" s="15">
        <v>6</v>
      </c>
      <c r="E298" s="15">
        <v>108</v>
      </c>
      <c r="F298" s="15">
        <v>63</v>
      </c>
      <c r="G298" s="23">
        <v>0.54</v>
      </c>
      <c r="H298" s="16">
        <v>1532</v>
      </c>
    </row>
    <row r="299" spans="1:8" ht="21" customHeight="1" x14ac:dyDescent="0.2">
      <c r="A299" s="2" t="s">
        <v>269</v>
      </c>
      <c r="B299" s="12">
        <f t="shared" ref="B299:H299" si="35">SUM(B300:B306)</f>
        <v>1589</v>
      </c>
      <c r="C299" s="12">
        <f t="shared" si="35"/>
        <v>52</v>
      </c>
      <c r="D299" s="12">
        <f t="shared" si="35"/>
        <v>1537</v>
      </c>
      <c r="E299" s="12">
        <f t="shared" si="35"/>
        <v>6165</v>
      </c>
      <c r="F299" s="12">
        <f t="shared" si="35"/>
        <v>3695.0000000000009</v>
      </c>
      <c r="G299" s="21">
        <f t="shared" si="35"/>
        <v>32.69700000000001</v>
      </c>
      <c r="H299" s="12">
        <f t="shared" si="35"/>
        <v>75794.000000000015</v>
      </c>
    </row>
    <row r="300" spans="1:8" ht="15" customHeight="1" x14ac:dyDescent="0.2">
      <c r="A300" s="2" t="s">
        <v>270</v>
      </c>
      <c r="B300" s="15">
        <v>147</v>
      </c>
      <c r="C300" s="15">
        <v>34</v>
      </c>
      <c r="D300" s="15">
        <v>113</v>
      </c>
      <c r="E300" s="15">
        <v>473.99999999999983</v>
      </c>
      <c r="F300" s="15">
        <v>278.99999999999994</v>
      </c>
      <c r="G300" s="23">
        <v>2.3849999999999993</v>
      </c>
      <c r="H300" s="16">
        <v>5174.9999999999982</v>
      </c>
    </row>
    <row r="301" spans="1:8" ht="15" customHeight="1" x14ac:dyDescent="0.2">
      <c r="A301" s="2" t="s">
        <v>271</v>
      </c>
      <c r="B301" s="15">
        <v>198</v>
      </c>
      <c r="C301" s="15">
        <v>1</v>
      </c>
      <c r="D301" s="15">
        <v>197</v>
      </c>
      <c r="E301" s="15">
        <v>937.99999999999943</v>
      </c>
      <c r="F301" s="15">
        <v>632</v>
      </c>
      <c r="G301" s="23">
        <v>4.9800000000000031</v>
      </c>
      <c r="H301" s="16">
        <v>12879.666666666666</v>
      </c>
    </row>
    <row r="302" spans="1:8" ht="15" customHeight="1" x14ac:dyDescent="0.2">
      <c r="A302" s="2" t="s">
        <v>272</v>
      </c>
      <c r="B302" s="15">
        <v>150</v>
      </c>
      <c r="C302" s="15">
        <v>2</v>
      </c>
      <c r="D302" s="15">
        <v>148</v>
      </c>
      <c r="E302" s="15">
        <v>534</v>
      </c>
      <c r="F302" s="15">
        <v>368.00000000000011</v>
      </c>
      <c r="G302" s="23">
        <v>2.8499999999999988</v>
      </c>
      <c r="H302" s="16">
        <v>7748.0000000000036</v>
      </c>
    </row>
    <row r="303" spans="1:8" ht="15" customHeight="1" x14ac:dyDescent="0.2">
      <c r="A303" s="2" t="s">
        <v>273</v>
      </c>
      <c r="B303" s="15">
        <v>137</v>
      </c>
      <c r="C303" s="15">
        <v>3</v>
      </c>
      <c r="D303" s="15">
        <v>134</v>
      </c>
      <c r="E303" s="15">
        <v>583.00000000000023</v>
      </c>
      <c r="F303" s="15">
        <v>386.99999999999983</v>
      </c>
      <c r="G303" s="23">
        <v>3.0350000000000006</v>
      </c>
      <c r="H303" s="16">
        <v>7208.0000000000009</v>
      </c>
    </row>
    <row r="304" spans="1:8" ht="15" customHeight="1" x14ac:dyDescent="0.2">
      <c r="A304" s="2" t="s">
        <v>274</v>
      </c>
      <c r="B304" s="15">
        <v>258</v>
      </c>
      <c r="C304" s="15">
        <v>4</v>
      </c>
      <c r="D304" s="15">
        <v>254</v>
      </c>
      <c r="E304" s="15">
        <v>1136.0000000000005</v>
      </c>
      <c r="F304" s="15">
        <v>552.00000000000068</v>
      </c>
      <c r="G304" s="23">
        <v>6.057000000000003</v>
      </c>
      <c r="H304" s="16">
        <v>11761.999999999998</v>
      </c>
    </row>
    <row r="305" spans="1:8" ht="15" customHeight="1" x14ac:dyDescent="0.2">
      <c r="A305" s="2" t="s">
        <v>275</v>
      </c>
      <c r="B305" s="15">
        <v>318</v>
      </c>
      <c r="C305" s="15">
        <v>2</v>
      </c>
      <c r="D305" s="15">
        <v>316</v>
      </c>
      <c r="E305" s="15">
        <v>1102.9999999999998</v>
      </c>
      <c r="F305" s="15">
        <v>716.00000000000023</v>
      </c>
      <c r="G305" s="23">
        <v>5.9399999999999951</v>
      </c>
      <c r="H305" s="16">
        <v>14257.000000000007</v>
      </c>
    </row>
    <row r="306" spans="1:8" ht="15" customHeight="1" x14ac:dyDescent="0.2">
      <c r="A306" s="2" t="s">
        <v>276</v>
      </c>
      <c r="B306" s="15">
        <v>381</v>
      </c>
      <c r="C306" s="15">
        <v>6</v>
      </c>
      <c r="D306" s="15">
        <v>375</v>
      </c>
      <c r="E306" s="15">
        <v>1396.9999999999998</v>
      </c>
      <c r="F306" s="15">
        <v>761.00000000000011</v>
      </c>
      <c r="G306" s="23">
        <v>7.4500000000000108</v>
      </c>
      <c r="H306" s="16">
        <v>16764.333333333332</v>
      </c>
    </row>
    <row r="307" spans="1:8" ht="21" customHeight="1" x14ac:dyDescent="0.2">
      <c r="A307" s="2" t="s">
        <v>7</v>
      </c>
      <c r="B307" s="12">
        <f>+B308+B314+B322+B332+B341+B349+B358</f>
        <v>3125</v>
      </c>
      <c r="C307" s="12">
        <f t="shared" ref="C307:H307" si="36">+C308+C314+C322+C332+C341+C349+C358</f>
        <v>113</v>
      </c>
      <c r="D307" s="12">
        <f t="shared" si="36"/>
        <v>3012</v>
      </c>
      <c r="E307" s="12">
        <f t="shared" si="36"/>
        <v>15534</v>
      </c>
      <c r="F307" s="12">
        <f t="shared" si="36"/>
        <v>6351.0000000000009</v>
      </c>
      <c r="G307" s="21">
        <f t="shared" si="36"/>
        <v>73.375</v>
      </c>
      <c r="H307" s="12">
        <f t="shared" si="36"/>
        <v>135368.66666666669</v>
      </c>
    </row>
    <row r="308" spans="1:8" ht="21" customHeight="1" x14ac:dyDescent="0.2">
      <c r="A308" s="2" t="s">
        <v>277</v>
      </c>
      <c r="B308" s="12">
        <f t="shared" ref="B308:H308" si="37">SUM(B309:B313)</f>
        <v>96</v>
      </c>
      <c r="C308" s="12">
        <f t="shared" si="37"/>
        <v>18</v>
      </c>
      <c r="D308" s="12">
        <f t="shared" si="37"/>
        <v>78</v>
      </c>
      <c r="E308" s="12">
        <f t="shared" si="37"/>
        <v>236</v>
      </c>
      <c r="F308" s="12">
        <f t="shared" si="37"/>
        <v>152</v>
      </c>
      <c r="G308" s="21">
        <f t="shared" si="37"/>
        <v>1.2700000000000002</v>
      </c>
      <c r="H308" s="12">
        <f t="shared" si="37"/>
        <v>3163</v>
      </c>
    </row>
    <row r="309" spans="1:8" ht="15" customHeight="1" x14ac:dyDescent="0.2">
      <c r="A309" s="2" t="s">
        <v>680</v>
      </c>
      <c r="B309" s="15">
        <v>24</v>
      </c>
      <c r="C309" s="15">
        <v>3</v>
      </c>
      <c r="D309" s="15">
        <v>21</v>
      </c>
      <c r="E309" s="15">
        <v>67</v>
      </c>
      <c r="F309" s="15">
        <v>52</v>
      </c>
      <c r="G309" s="23">
        <v>0.36</v>
      </c>
      <c r="H309" s="16">
        <v>1049.0000000000002</v>
      </c>
    </row>
    <row r="310" spans="1:8" ht="15" customHeight="1" x14ac:dyDescent="0.2">
      <c r="A310" s="2" t="s">
        <v>278</v>
      </c>
      <c r="B310" s="15">
        <v>29</v>
      </c>
      <c r="C310" s="15">
        <v>6</v>
      </c>
      <c r="D310" s="15">
        <v>23</v>
      </c>
      <c r="E310" s="15">
        <v>87</v>
      </c>
      <c r="F310" s="15">
        <v>45.000000000000007</v>
      </c>
      <c r="G310" s="23">
        <v>0.46</v>
      </c>
      <c r="H310" s="16">
        <v>851.99999999999989</v>
      </c>
    </row>
    <row r="311" spans="1:8" ht="15" customHeight="1" x14ac:dyDescent="0.2">
      <c r="A311" s="2" t="s">
        <v>279</v>
      </c>
      <c r="B311" s="15">
        <v>10</v>
      </c>
      <c r="C311" s="15">
        <v>2</v>
      </c>
      <c r="D311" s="15">
        <v>8</v>
      </c>
      <c r="E311" s="15">
        <v>26.999999999999996</v>
      </c>
      <c r="F311" s="15">
        <v>19</v>
      </c>
      <c r="G311" s="23">
        <v>0.13999999999999999</v>
      </c>
      <c r="H311" s="16">
        <v>446</v>
      </c>
    </row>
    <row r="312" spans="1:8" ht="15" customHeight="1" x14ac:dyDescent="0.2">
      <c r="A312" s="2" t="s">
        <v>280</v>
      </c>
      <c r="B312" s="15">
        <v>24</v>
      </c>
      <c r="C312" s="15">
        <v>4</v>
      </c>
      <c r="D312" s="15">
        <v>20</v>
      </c>
      <c r="E312" s="15">
        <v>40.000000000000007</v>
      </c>
      <c r="F312" s="15">
        <v>24.999999999999996</v>
      </c>
      <c r="G312" s="23">
        <v>0.22</v>
      </c>
      <c r="H312" s="16">
        <v>566</v>
      </c>
    </row>
    <row r="313" spans="1:8" ht="15" customHeight="1" x14ac:dyDescent="0.2">
      <c r="A313" s="2" t="s">
        <v>281</v>
      </c>
      <c r="B313" s="15">
        <v>9</v>
      </c>
      <c r="C313" s="15">
        <v>3</v>
      </c>
      <c r="D313" s="15">
        <v>6</v>
      </c>
      <c r="E313" s="15">
        <v>15</v>
      </c>
      <c r="F313" s="15">
        <v>11</v>
      </c>
      <c r="G313" s="23">
        <v>0.09</v>
      </c>
      <c r="H313" s="16">
        <v>250.00000000000003</v>
      </c>
    </row>
    <row r="314" spans="1:8" ht="21" customHeight="1" x14ac:dyDescent="0.2">
      <c r="A314" s="2" t="s">
        <v>282</v>
      </c>
      <c r="B314" s="12">
        <f t="shared" ref="B314:H314" si="38">SUM(B315:B321)</f>
        <v>538</v>
      </c>
      <c r="C314" s="12">
        <f t="shared" si="38"/>
        <v>28</v>
      </c>
      <c r="D314" s="12">
        <f t="shared" si="38"/>
        <v>510</v>
      </c>
      <c r="E314" s="12">
        <f t="shared" si="38"/>
        <v>3470.0000000000005</v>
      </c>
      <c r="F314" s="12">
        <f t="shared" si="38"/>
        <v>1328.0000000000005</v>
      </c>
      <c r="G314" s="21">
        <f t="shared" si="38"/>
        <v>18.025000000000002</v>
      </c>
      <c r="H314" s="12">
        <f t="shared" si="38"/>
        <v>28227.000000000007</v>
      </c>
    </row>
    <row r="315" spans="1:8" ht="15" customHeight="1" x14ac:dyDescent="0.2">
      <c r="A315" s="2" t="s">
        <v>681</v>
      </c>
      <c r="B315" s="15">
        <v>144</v>
      </c>
      <c r="C315" s="15">
        <v>3</v>
      </c>
      <c r="D315" s="15">
        <v>141</v>
      </c>
      <c r="E315" s="15">
        <v>1234.0000000000002</v>
      </c>
      <c r="F315" s="15">
        <v>352.00000000000034</v>
      </c>
      <c r="G315" s="23">
        <v>6.3650000000000011</v>
      </c>
      <c r="H315" s="16">
        <v>7887.0000000000082</v>
      </c>
    </row>
    <row r="316" spans="1:8" ht="15" customHeight="1" x14ac:dyDescent="0.2">
      <c r="A316" s="2" t="s">
        <v>283</v>
      </c>
      <c r="B316" s="15">
        <v>61</v>
      </c>
      <c r="C316" s="15">
        <v>9</v>
      </c>
      <c r="D316" s="15">
        <v>52</v>
      </c>
      <c r="E316" s="15">
        <v>287</v>
      </c>
      <c r="F316" s="15">
        <v>165.99999999999997</v>
      </c>
      <c r="G316" s="23">
        <v>1.4650000000000001</v>
      </c>
      <c r="H316" s="16">
        <v>3326.0000000000005</v>
      </c>
    </row>
    <row r="317" spans="1:8" ht="15" customHeight="1" x14ac:dyDescent="0.2">
      <c r="A317" s="2" t="s">
        <v>284</v>
      </c>
      <c r="B317" s="15">
        <v>34</v>
      </c>
      <c r="C317" s="15" t="s">
        <v>17</v>
      </c>
      <c r="D317" s="15">
        <v>34</v>
      </c>
      <c r="E317" s="15">
        <v>108.99999999999997</v>
      </c>
      <c r="F317" s="15">
        <v>60.000000000000014</v>
      </c>
      <c r="G317" s="23">
        <v>0.58999999999999986</v>
      </c>
      <c r="H317" s="16">
        <v>1284.3333333333333</v>
      </c>
    </row>
    <row r="318" spans="1:8" ht="15" customHeight="1" x14ac:dyDescent="0.2">
      <c r="A318" s="2" t="s">
        <v>285</v>
      </c>
      <c r="B318" s="15">
        <v>53</v>
      </c>
      <c r="C318" s="15">
        <v>1</v>
      </c>
      <c r="D318" s="15">
        <v>52</v>
      </c>
      <c r="E318" s="15">
        <v>229</v>
      </c>
      <c r="F318" s="15">
        <v>86.000000000000014</v>
      </c>
      <c r="G318" s="23">
        <v>1.2000000000000002</v>
      </c>
      <c r="H318" s="16">
        <v>1950.0000000000005</v>
      </c>
    </row>
    <row r="319" spans="1:8" ht="15" customHeight="1" x14ac:dyDescent="0.2">
      <c r="A319" s="2" t="s">
        <v>286</v>
      </c>
      <c r="B319" s="15">
        <v>57</v>
      </c>
      <c r="C319" s="15">
        <v>11</v>
      </c>
      <c r="D319" s="15">
        <v>46</v>
      </c>
      <c r="E319" s="15">
        <v>357.00000000000006</v>
      </c>
      <c r="F319" s="15">
        <v>159.00000000000006</v>
      </c>
      <c r="G319" s="23">
        <v>1.8650000000000002</v>
      </c>
      <c r="H319" s="16">
        <v>3542</v>
      </c>
    </row>
    <row r="320" spans="1:8" ht="15" customHeight="1" x14ac:dyDescent="0.2">
      <c r="A320" s="2" t="s">
        <v>287</v>
      </c>
      <c r="B320" s="15">
        <v>107</v>
      </c>
      <c r="C320" s="15">
        <v>3</v>
      </c>
      <c r="D320" s="15">
        <v>104</v>
      </c>
      <c r="E320" s="15">
        <v>807.00000000000011</v>
      </c>
      <c r="F320" s="15">
        <v>335</v>
      </c>
      <c r="G320" s="23">
        <v>4.169999999999999</v>
      </c>
      <c r="H320" s="16">
        <v>6773.6666666666652</v>
      </c>
    </row>
    <row r="321" spans="1:8" ht="15" customHeight="1" x14ac:dyDescent="0.2">
      <c r="A321" s="2" t="s">
        <v>288</v>
      </c>
      <c r="B321" s="15">
        <v>82</v>
      </c>
      <c r="C321" s="15">
        <v>1</v>
      </c>
      <c r="D321" s="15">
        <v>81</v>
      </c>
      <c r="E321" s="15">
        <v>446.99999999999994</v>
      </c>
      <c r="F321" s="15">
        <v>170</v>
      </c>
      <c r="G321" s="23">
        <v>2.3699999999999997</v>
      </c>
      <c r="H321" s="16">
        <v>3464.0000000000018</v>
      </c>
    </row>
    <row r="322" spans="1:8" ht="21" customHeight="1" x14ac:dyDescent="0.2">
      <c r="A322" s="2" t="s">
        <v>289</v>
      </c>
      <c r="B322" s="12">
        <f t="shared" ref="B322:H322" si="39">SUM(B323:B331)</f>
        <v>745</v>
      </c>
      <c r="C322" s="12">
        <f t="shared" si="39"/>
        <v>20</v>
      </c>
      <c r="D322" s="12">
        <f t="shared" si="39"/>
        <v>725</v>
      </c>
      <c r="E322" s="12">
        <f t="shared" si="39"/>
        <v>4854</v>
      </c>
      <c r="F322" s="12">
        <f t="shared" si="39"/>
        <v>2087</v>
      </c>
      <c r="G322" s="21">
        <f t="shared" si="39"/>
        <v>22.434999999999999</v>
      </c>
      <c r="H322" s="12">
        <f t="shared" si="39"/>
        <v>44131</v>
      </c>
    </row>
    <row r="323" spans="1:8" ht="15" customHeight="1" x14ac:dyDescent="0.2">
      <c r="A323" s="2" t="s">
        <v>682</v>
      </c>
      <c r="B323" s="15">
        <v>214</v>
      </c>
      <c r="C323" s="15">
        <v>9</v>
      </c>
      <c r="D323" s="15">
        <v>205</v>
      </c>
      <c r="E323" s="15">
        <v>919</v>
      </c>
      <c r="F323" s="15">
        <v>384.00000000000023</v>
      </c>
      <c r="G323" s="23">
        <v>4.8849999999999971</v>
      </c>
      <c r="H323" s="16">
        <v>7453.9999999999982</v>
      </c>
    </row>
    <row r="324" spans="1:8" ht="15" customHeight="1" x14ac:dyDescent="0.2">
      <c r="A324" s="2" t="s">
        <v>290</v>
      </c>
      <c r="B324" s="15">
        <v>47</v>
      </c>
      <c r="C324" s="15">
        <v>1</v>
      </c>
      <c r="D324" s="15">
        <v>46</v>
      </c>
      <c r="E324" s="15">
        <v>413.00000000000006</v>
      </c>
      <c r="F324" s="15">
        <v>249.99999999999994</v>
      </c>
      <c r="G324" s="23">
        <v>2.145</v>
      </c>
      <c r="H324" s="16">
        <v>5664.0000000000027</v>
      </c>
    </row>
    <row r="325" spans="1:8" ht="15" customHeight="1" x14ac:dyDescent="0.2">
      <c r="A325" s="2" t="s">
        <v>291</v>
      </c>
      <c r="B325" s="15">
        <v>61</v>
      </c>
      <c r="C325" s="15">
        <v>1</v>
      </c>
      <c r="D325" s="15">
        <v>60</v>
      </c>
      <c r="E325" s="15">
        <v>477.00000000000006</v>
      </c>
      <c r="F325" s="15">
        <v>252</v>
      </c>
      <c r="G325" s="23">
        <v>2.5100000000000002</v>
      </c>
      <c r="H325" s="16">
        <v>5455</v>
      </c>
    </row>
    <row r="326" spans="1:8" ht="15" customHeight="1" x14ac:dyDescent="0.2">
      <c r="A326" s="2" t="s">
        <v>292</v>
      </c>
      <c r="B326" s="15">
        <v>64</v>
      </c>
      <c r="C326" s="15">
        <v>1</v>
      </c>
      <c r="D326" s="15">
        <v>63</v>
      </c>
      <c r="E326" s="15">
        <v>473</v>
      </c>
      <c r="F326" s="15">
        <v>343.00000000000006</v>
      </c>
      <c r="G326" s="23">
        <v>2.4800000000000004</v>
      </c>
      <c r="H326" s="16">
        <v>7844.9999999999991</v>
      </c>
    </row>
    <row r="327" spans="1:8" ht="15" customHeight="1" x14ac:dyDescent="0.2">
      <c r="A327" s="2" t="s">
        <v>293</v>
      </c>
      <c r="B327" s="15">
        <v>38</v>
      </c>
      <c r="C327" s="15">
        <v>6</v>
      </c>
      <c r="D327" s="15">
        <v>32</v>
      </c>
      <c r="E327" s="15">
        <v>136.00000000000003</v>
      </c>
      <c r="F327" s="15">
        <v>71.000000000000014</v>
      </c>
      <c r="G327" s="23">
        <v>0.73999999999999977</v>
      </c>
      <c r="H327" s="16">
        <v>1267.9999999999998</v>
      </c>
    </row>
    <row r="328" spans="1:8" ht="15" customHeight="1" x14ac:dyDescent="0.2">
      <c r="A328" s="2" t="s">
        <v>294</v>
      </c>
      <c r="B328" s="15">
        <v>92</v>
      </c>
      <c r="C328" s="15">
        <v>1</v>
      </c>
      <c r="D328" s="15">
        <v>91</v>
      </c>
      <c r="E328" s="15">
        <v>1299.9999999999998</v>
      </c>
      <c r="F328" s="15">
        <v>241.00000000000003</v>
      </c>
      <c r="G328" s="23">
        <v>3.6300000000000003</v>
      </c>
      <c r="H328" s="16">
        <v>4552</v>
      </c>
    </row>
    <row r="329" spans="1:8" ht="15" customHeight="1" x14ac:dyDescent="0.2">
      <c r="A329" s="2" t="s">
        <v>295</v>
      </c>
      <c r="B329" s="15">
        <v>87</v>
      </c>
      <c r="C329" s="15" t="s">
        <v>17</v>
      </c>
      <c r="D329" s="15">
        <v>87</v>
      </c>
      <c r="E329" s="15">
        <v>487.00000000000011</v>
      </c>
      <c r="F329" s="15">
        <v>246.99999999999997</v>
      </c>
      <c r="G329" s="23">
        <v>2.5650000000000004</v>
      </c>
      <c r="H329" s="16">
        <v>5600.0000000000036</v>
      </c>
    </row>
    <row r="330" spans="1:8" ht="15" customHeight="1" x14ac:dyDescent="0.2">
      <c r="A330" s="2" t="s">
        <v>296</v>
      </c>
      <c r="B330" s="15">
        <v>65</v>
      </c>
      <c r="C330" s="15">
        <v>1</v>
      </c>
      <c r="D330" s="15">
        <v>64</v>
      </c>
      <c r="E330" s="15">
        <v>328</v>
      </c>
      <c r="F330" s="15">
        <v>106</v>
      </c>
      <c r="G330" s="23">
        <v>1.7550000000000001</v>
      </c>
      <c r="H330" s="16">
        <v>2258.0000000000005</v>
      </c>
    </row>
    <row r="331" spans="1:8" ht="15" customHeight="1" x14ac:dyDescent="0.2">
      <c r="A331" s="2" t="s">
        <v>297</v>
      </c>
      <c r="B331" s="15">
        <v>77</v>
      </c>
      <c r="C331" s="15" t="s">
        <v>17</v>
      </c>
      <c r="D331" s="15">
        <v>77</v>
      </c>
      <c r="E331" s="15">
        <v>321.00000000000011</v>
      </c>
      <c r="F331" s="15">
        <v>193</v>
      </c>
      <c r="G331" s="23">
        <v>1.7249999999999999</v>
      </c>
      <c r="H331" s="16">
        <v>4034.9999999999991</v>
      </c>
    </row>
    <row r="332" spans="1:8" ht="21" customHeight="1" x14ac:dyDescent="0.2">
      <c r="A332" s="2" t="s">
        <v>298</v>
      </c>
      <c r="B332" s="12">
        <f t="shared" ref="B332:H332" si="40">SUM(B333:B340)</f>
        <v>745</v>
      </c>
      <c r="C332" s="12">
        <f t="shared" si="40"/>
        <v>16</v>
      </c>
      <c r="D332" s="12">
        <f t="shared" si="40"/>
        <v>729</v>
      </c>
      <c r="E332" s="12">
        <f t="shared" si="40"/>
        <v>2500</v>
      </c>
      <c r="F332" s="12">
        <f t="shared" si="40"/>
        <v>1140.0000000000002</v>
      </c>
      <c r="G332" s="21">
        <f t="shared" si="40"/>
        <v>13.395</v>
      </c>
      <c r="H332" s="12">
        <f t="shared" si="40"/>
        <v>25040.000000000004</v>
      </c>
    </row>
    <row r="333" spans="1:8" ht="15" customHeight="1" x14ac:dyDescent="0.2">
      <c r="A333" s="2" t="s">
        <v>683</v>
      </c>
      <c r="B333" s="15">
        <v>353</v>
      </c>
      <c r="C333" s="15">
        <v>13</v>
      </c>
      <c r="D333" s="15">
        <v>340</v>
      </c>
      <c r="E333" s="15">
        <v>862.99999999999989</v>
      </c>
      <c r="F333" s="15">
        <v>337.00000000000017</v>
      </c>
      <c r="G333" s="23">
        <v>4.5799999999999992</v>
      </c>
      <c r="H333" s="16">
        <v>7277</v>
      </c>
    </row>
    <row r="334" spans="1:8" ht="15" customHeight="1" x14ac:dyDescent="0.2">
      <c r="A334" s="2" t="s">
        <v>299</v>
      </c>
      <c r="B334" s="15">
        <v>5</v>
      </c>
      <c r="C334" s="15" t="s">
        <v>17</v>
      </c>
      <c r="D334" s="15">
        <v>5</v>
      </c>
      <c r="E334" s="15">
        <v>11</v>
      </c>
      <c r="F334" s="15">
        <v>6</v>
      </c>
      <c r="G334" s="23">
        <v>5.5000000000000007E-2</v>
      </c>
      <c r="H334" s="16">
        <v>103</v>
      </c>
    </row>
    <row r="335" spans="1:8" ht="15" customHeight="1" x14ac:dyDescent="0.2">
      <c r="A335" s="2" t="s">
        <v>300</v>
      </c>
      <c r="B335" s="15">
        <v>104</v>
      </c>
      <c r="C335" s="15">
        <v>2</v>
      </c>
      <c r="D335" s="15">
        <v>102</v>
      </c>
      <c r="E335" s="15">
        <v>365.99999999999994</v>
      </c>
      <c r="F335" s="15">
        <v>219</v>
      </c>
      <c r="G335" s="23">
        <v>2.0800000000000005</v>
      </c>
      <c r="H335" s="16">
        <v>4889.9999999999991</v>
      </c>
    </row>
    <row r="336" spans="1:8" ht="15" customHeight="1" x14ac:dyDescent="0.2">
      <c r="A336" s="2" t="s">
        <v>81</v>
      </c>
      <c r="B336" s="15">
        <v>72</v>
      </c>
      <c r="C336" s="15" t="s">
        <v>17</v>
      </c>
      <c r="D336" s="15">
        <v>72</v>
      </c>
      <c r="E336" s="15">
        <v>272</v>
      </c>
      <c r="F336" s="15">
        <v>139</v>
      </c>
      <c r="G336" s="23">
        <v>1.4600000000000002</v>
      </c>
      <c r="H336" s="16">
        <v>3195.0000000000018</v>
      </c>
    </row>
    <row r="337" spans="1:8" ht="15" customHeight="1" x14ac:dyDescent="0.2">
      <c r="A337" s="2" t="s">
        <v>301</v>
      </c>
      <c r="B337" s="15">
        <v>153</v>
      </c>
      <c r="C337" s="15" t="s">
        <v>17</v>
      </c>
      <c r="D337" s="15">
        <v>153</v>
      </c>
      <c r="E337" s="15">
        <v>764</v>
      </c>
      <c r="F337" s="15">
        <v>255.99999999999994</v>
      </c>
      <c r="G337" s="23">
        <v>4.0200000000000005</v>
      </c>
      <c r="H337" s="16">
        <v>5028.0000000000009</v>
      </c>
    </row>
    <row r="338" spans="1:8" ht="15" customHeight="1" x14ac:dyDescent="0.2">
      <c r="A338" s="2" t="s">
        <v>302</v>
      </c>
      <c r="B338" s="15">
        <v>2</v>
      </c>
      <c r="C338" s="15" t="s">
        <v>17</v>
      </c>
      <c r="D338" s="15">
        <v>2</v>
      </c>
      <c r="E338" s="15">
        <v>4</v>
      </c>
      <c r="F338" s="15">
        <v>2</v>
      </c>
      <c r="G338" s="23">
        <v>2.5000000000000001E-2</v>
      </c>
      <c r="H338" s="16">
        <v>39</v>
      </c>
    </row>
    <row r="339" spans="1:8" ht="15" customHeight="1" x14ac:dyDescent="0.2">
      <c r="A339" s="2" t="s">
        <v>303</v>
      </c>
      <c r="B339" s="15">
        <v>54</v>
      </c>
      <c r="C339" s="15">
        <v>1</v>
      </c>
      <c r="D339" s="15">
        <v>53</v>
      </c>
      <c r="E339" s="15">
        <v>214.99999999999997</v>
      </c>
      <c r="F339" s="15">
        <v>180.00000000000003</v>
      </c>
      <c r="G339" s="23">
        <v>1.1450000000000002</v>
      </c>
      <c r="H339" s="16">
        <v>4484</v>
      </c>
    </row>
    <row r="340" spans="1:8" ht="15" customHeight="1" x14ac:dyDescent="0.2">
      <c r="A340" s="2" t="s">
        <v>304</v>
      </c>
      <c r="B340" s="15">
        <v>2</v>
      </c>
      <c r="C340" s="15" t="s">
        <v>17</v>
      </c>
      <c r="D340" s="15">
        <v>2</v>
      </c>
      <c r="E340" s="15">
        <v>5</v>
      </c>
      <c r="F340" s="15">
        <v>1</v>
      </c>
      <c r="G340" s="23">
        <v>0.03</v>
      </c>
      <c r="H340" s="16">
        <v>24</v>
      </c>
    </row>
    <row r="341" spans="1:8" ht="21" customHeight="1" x14ac:dyDescent="0.2">
      <c r="A341" s="2" t="s">
        <v>305</v>
      </c>
      <c r="B341" s="12">
        <f t="shared" ref="B341:H341" si="41">SUM(B342:B348)</f>
        <v>356</v>
      </c>
      <c r="C341" s="12">
        <f t="shared" si="41"/>
        <v>4</v>
      </c>
      <c r="D341" s="12">
        <f t="shared" si="41"/>
        <v>352</v>
      </c>
      <c r="E341" s="12">
        <f t="shared" si="41"/>
        <v>1205</v>
      </c>
      <c r="F341" s="12">
        <f t="shared" si="41"/>
        <v>624</v>
      </c>
      <c r="G341" s="21">
        <f t="shared" si="41"/>
        <v>6.370000000000001</v>
      </c>
      <c r="H341" s="12">
        <f t="shared" si="41"/>
        <v>12545.666666666668</v>
      </c>
    </row>
    <row r="342" spans="1:8" ht="15" customHeight="1" x14ac:dyDescent="0.2">
      <c r="A342" s="2" t="s">
        <v>684</v>
      </c>
      <c r="B342" s="15">
        <v>123</v>
      </c>
      <c r="C342" s="15" t="s">
        <v>17</v>
      </c>
      <c r="D342" s="15">
        <v>123</v>
      </c>
      <c r="E342" s="15">
        <v>307.00000000000006</v>
      </c>
      <c r="F342" s="15">
        <v>141.00000000000006</v>
      </c>
      <c r="G342" s="23">
        <v>1.61</v>
      </c>
      <c r="H342" s="16">
        <v>3014.6666666666674</v>
      </c>
    </row>
    <row r="343" spans="1:8" ht="15" customHeight="1" x14ac:dyDescent="0.2">
      <c r="A343" s="2" t="s">
        <v>69</v>
      </c>
      <c r="B343" s="15">
        <v>56</v>
      </c>
      <c r="C343" s="15" t="s">
        <v>17</v>
      </c>
      <c r="D343" s="15">
        <v>56</v>
      </c>
      <c r="E343" s="15">
        <v>145.00000000000003</v>
      </c>
      <c r="F343" s="15">
        <v>79.999999999999972</v>
      </c>
      <c r="G343" s="23">
        <v>0.79</v>
      </c>
      <c r="H343" s="16">
        <v>1602.9999999999998</v>
      </c>
    </row>
    <row r="344" spans="1:8" ht="15" customHeight="1" x14ac:dyDescent="0.2">
      <c r="A344" s="2" t="s">
        <v>306</v>
      </c>
      <c r="B344" s="15">
        <v>32</v>
      </c>
      <c r="C344" s="15">
        <v>1</v>
      </c>
      <c r="D344" s="15">
        <v>31</v>
      </c>
      <c r="E344" s="15">
        <v>163</v>
      </c>
      <c r="F344" s="15">
        <v>129</v>
      </c>
      <c r="G344" s="23">
        <v>0.86000000000000021</v>
      </c>
      <c r="H344" s="16">
        <v>2846</v>
      </c>
    </row>
    <row r="345" spans="1:8" ht="15" customHeight="1" x14ac:dyDescent="0.2">
      <c r="A345" s="2" t="s">
        <v>307</v>
      </c>
      <c r="B345" s="15">
        <v>7</v>
      </c>
      <c r="C345" s="15" t="s">
        <v>17</v>
      </c>
      <c r="D345" s="15">
        <v>7</v>
      </c>
      <c r="E345" s="15">
        <v>21</v>
      </c>
      <c r="F345" s="15">
        <v>12</v>
      </c>
      <c r="G345" s="23">
        <v>0.12000000000000001</v>
      </c>
      <c r="H345" s="16">
        <v>254.99999999999997</v>
      </c>
    </row>
    <row r="346" spans="1:8" ht="15" customHeight="1" x14ac:dyDescent="0.2">
      <c r="A346" s="2" t="s">
        <v>308</v>
      </c>
      <c r="B346" s="15">
        <v>53</v>
      </c>
      <c r="C346" s="15">
        <v>1</v>
      </c>
      <c r="D346" s="15">
        <v>52</v>
      </c>
      <c r="E346" s="15">
        <v>299</v>
      </c>
      <c r="F346" s="15">
        <v>133.99999999999994</v>
      </c>
      <c r="G346" s="23">
        <v>1.54</v>
      </c>
      <c r="H346" s="16">
        <v>2583.0000000000005</v>
      </c>
    </row>
    <row r="347" spans="1:8" ht="15" customHeight="1" x14ac:dyDescent="0.2">
      <c r="A347" s="2" t="s">
        <v>309</v>
      </c>
      <c r="B347" s="15">
        <v>24</v>
      </c>
      <c r="C347" s="15" t="s">
        <v>17</v>
      </c>
      <c r="D347" s="15">
        <v>24</v>
      </c>
      <c r="E347" s="15">
        <v>107.99999999999997</v>
      </c>
      <c r="F347" s="15">
        <v>39.000000000000007</v>
      </c>
      <c r="G347" s="23">
        <v>0.57499999999999996</v>
      </c>
      <c r="H347" s="16">
        <v>876</v>
      </c>
    </row>
    <row r="348" spans="1:8" ht="15" customHeight="1" x14ac:dyDescent="0.2">
      <c r="A348" s="2" t="s">
        <v>310</v>
      </c>
      <c r="B348" s="15">
        <v>61</v>
      </c>
      <c r="C348" s="15">
        <v>2</v>
      </c>
      <c r="D348" s="15">
        <v>59</v>
      </c>
      <c r="E348" s="15">
        <v>162</v>
      </c>
      <c r="F348" s="15">
        <v>88.999999999999986</v>
      </c>
      <c r="G348" s="23">
        <v>0.87500000000000011</v>
      </c>
      <c r="H348" s="16">
        <v>1368</v>
      </c>
    </row>
    <row r="349" spans="1:8" ht="21" customHeight="1" x14ac:dyDescent="0.2">
      <c r="A349" s="2" t="s">
        <v>311</v>
      </c>
      <c r="B349" s="12">
        <f t="shared" ref="B349:H349" si="42">SUM(B350:B357)</f>
        <v>384</v>
      </c>
      <c r="C349" s="12">
        <f t="shared" si="42"/>
        <v>18</v>
      </c>
      <c r="D349" s="12">
        <f t="shared" si="42"/>
        <v>366</v>
      </c>
      <c r="E349" s="12">
        <f t="shared" si="42"/>
        <v>1525</v>
      </c>
      <c r="F349" s="12">
        <f t="shared" si="42"/>
        <v>646</v>
      </c>
      <c r="G349" s="21">
        <f t="shared" si="42"/>
        <v>7.91</v>
      </c>
      <c r="H349" s="12">
        <f t="shared" si="42"/>
        <v>14017.666666666668</v>
      </c>
    </row>
    <row r="350" spans="1:8" ht="15" customHeight="1" x14ac:dyDescent="0.2">
      <c r="A350" s="2" t="s">
        <v>685</v>
      </c>
      <c r="B350" s="15">
        <v>46</v>
      </c>
      <c r="C350" s="15" t="s">
        <v>17</v>
      </c>
      <c r="D350" s="15">
        <v>46</v>
      </c>
      <c r="E350" s="15">
        <v>88</v>
      </c>
      <c r="F350" s="15">
        <v>50</v>
      </c>
      <c r="G350" s="23">
        <v>0.46499999999999991</v>
      </c>
      <c r="H350" s="16">
        <v>1062.0000000000005</v>
      </c>
    </row>
    <row r="351" spans="1:8" ht="15" customHeight="1" x14ac:dyDescent="0.2">
      <c r="A351" s="2" t="s">
        <v>312</v>
      </c>
      <c r="B351" s="15">
        <v>44</v>
      </c>
      <c r="C351" s="15">
        <v>12</v>
      </c>
      <c r="D351" s="15">
        <v>32</v>
      </c>
      <c r="E351" s="15">
        <v>604.99999999999989</v>
      </c>
      <c r="F351" s="15">
        <v>89.000000000000014</v>
      </c>
      <c r="G351" s="23">
        <v>3.06</v>
      </c>
      <c r="H351" s="16">
        <v>1981.0000000000007</v>
      </c>
    </row>
    <row r="352" spans="1:8" ht="15" customHeight="1" x14ac:dyDescent="0.2">
      <c r="A352" s="2" t="s">
        <v>313</v>
      </c>
      <c r="B352" s="15">
        <v>79</v>
      </c>
      <c r="C352" s="15">
        <v>1</v>
      </c>
      <c r="D352" s="15">
        <v>78</v>
      </c>
      <c r="E352" s="15">
        <v>199.99999999999997</v>
      </c>
      <c r="F352" s="15">
        <v>108</v>
      </c>
      <c r="G352" s="23">
        <v>0.995</v>
      </c>
      <c r="H352" s="16">
        <v>2328.0000000000005</v>
      </c>
    </row>
    <row r="353" spans="1:8" ht="15" customHeight="1" x14ac:dyDescent="0.2">
      <c r="A353" s="2" t="s">
        <v>314</v>
      </c>
      <c r="B353" s="15">
        <v>61</v>
      </c>
      <c r="C353" s="15">
        <v>2</v>
      </c>
      <c r="D353" s="15">
        <v>59</v>
      </c>
      <c r="E353" s="15">
        <v>126</v>
      </c>
      <c r="F353" s="15">
        <v>82.000000000000028</v>
      </c>
      <c r="G353" s="23">
        <v>0.68000000000000016</v>
      </c>
      <c r="H353" s="16">
        <v>1648</v>
      </c>
    </row>
    <row r="354" spans="1:8" ht="15" customHeight="1" x14ac:dyDescent="0.2">
      <c r="A354" s="2" t="s">
        <v>315</v>
      </c>
      <c r="B354" s="15">
        <v>39</v>
      </c>
      <c r="C354" s="15">
        <v>2</v>
      </c>
      <c r="D354" s="15">
        <v>37</v>
      </c>
      <c r="E354" s="15">
        <v>125</v>
      </c>
      <c r="F354" s="15">
        <v>84.000000000000014</v>
      </c>
      <c r="G354" s="23">
        <v>0.68500000000000016</v>
      </c>
      <c r="H354" s="16">
        <v>1839</v>
      </c>
    </row>
    <row r="355" spans="1:8" ht="15" customHeight="1" x14ac:dyDescent="0.2">
      <c r="A355" s="2" t="s">
        <v>316</v>
      </c>
      <c r="B355" s="15">
        <v>23</v>
      </c>
      <c r="C355" s="15" t="s">
        <v>17</v>
      </c>
      <c r="D355" s="15">
        <v>23</v>
      </c>
      <c r="E355" s="15">
        <v>72</v>
      </c>
      <c r="F355" s="15">
        <v>40</v>
      </c>
      <c r="G355" s="23">
        <v>0.39</v>
      </c>
      <c r="H355" s="16">
        <v>794</v>
      </c>
    </row>
    <row r="356" spans="1:8" ht="15" customHeight="1" x14ac:dyDescent="0.2">
      <c r="A356" s="2" t="s">
        <v>317</v>
      </c>
      <c r="B356" s="15">
        <v>57</v>
      </c>
      <c r="C356" s="15" t="s">
        <v>17</v>
      </c>
      <c r="D356" s="15">
        <v>57</v>
      </c>
      <c r="E356" s="15">
        <v>205.00000000000003</v>
      </c>
      <c r="F356" s="15">
        <v>117.99999999999999</v>
      </c>
      <c r="G356" s="23">
        <v>1.1000000000000003</v>
      </c>
      <c r="H356" s="16">
        <v>2786</v>
      </c>
    </row>
    <row r="357" spans="1:8" ht="15" customHeight="1" x14ac:dyDescent="0.2">
      <c r="A357" s="2" t="s">
        <v>318</v>
      </c>
      <c r="B357" s="15">
        <v>35</v>
      </c>
      <c r="C357" s="15">
        <v>1</v>
      </c>
      <c r="D357" s="15">
        <v>34</v>
      </c>
      <c r="E357" s="15">
        <v>104.00000000000001</v>
      </c>
      <c r="F357" s="15">
        <v>75</v>
      </c>
      <c r="G357" s="23">
        <v>0.53500000000000003</v>
      </c>
      <c r="H357" s="16">
        <v>1579.6666666666667</v>
      </c>
    </row>
    <row r="358" spans="1:8" ht="21" customHeight="1" x14ac:dyDescent="0.2">
      <c r="A358" s="2" t="s">
        <v>319</v>
      </c>
      <c r="B358" s="12">
        <f t="shared" ref="B358:H358" si="43">SUM(B359:B363)</f>
        <v>261</v>
      </c>
      <c r="C358" s="12">
        <f t="shared" si="43"/>
        <v>9</v>
      </c>
      <c r="D358" s="12">
        <f t="shared" si="43"/>
        <v>252</v>
      </c>
      <c r="E358" s="12">
        <f t="shared" si="43"/>
        <v>1744.0000000000005</v>
      </c>
      <c r="F358" s="12">
        <f t="shared" si="43"/>
        <v>374.00000000000011</v>
      </c>
      <c r="G358" s="21">
        <f t="shared" si="43"/>
        <v>3.9699999999999984</v>
      </c>
      <c r="H358" s="12">
        <f t="shared" si="43"/>
        <v>8244.3333333333358</v>
      </c>
    </row>
    <row r="359" spans="1:8" ht="15" customHeight="1" x14ac:dyDescent="0.2">
      <c r="A359" s="2" t="s">
        <v>686</v>
      </c>
      <c r="B359" s="15">
        <v>67</v>
      </c>
      <c r="C359" s="15" t="s">
        <v>17</v>
      </c>
      <c r="D359" s="15">
        <v>67</v>
      </c>
      <c r="E359" s="15">
        <v>142.00000000000003</v>
      </c>
      <c r="F359" s="15">
        <v>95.000000000000043</v>
      </c>
      <c r="G359" s="23">
        <v>0.76</v>
      </c>
      <c r="H359" s="16">
        <v>2125.0000000000009</v>
      </c>
    </row>
    <row r="360" spans="1:8" ht="15" customHeight="1" x14ac:dyDescent="0.2">
      <c r="A360" s="2" t="s">
        <v>320</v>
      </c>
      <c r="B360" s="15">
        <v>19</v>
      </c>
      <c r="C360" s="15" t="s">
        <v>17</v>
      </c>
      <c r="D360" s="15">
        <v>19</v>
      </c>
      <c r="E360" s="15">
        <v>62.000000000000007</v>
      </c>
      <c r="F360" s="15">
        <v>52</v>
      </c>
      <c r="G360" s="23">
        <v>0.33499999999999996</v>
      </c>
      <c r="H360" s="16">
        <v>1116.0000000000002</v>
      </c>
    </row>
    <row r="361" spans="1:8" ht="15" customHeight="1" x14ac:dyDescent="0.2">
      <c r="A361" s="2" t="s">
        <v>321</v>
      </c>
      <c r="B361" s="15">
        <v>16</v>
      </c>
      <c r="C361" s="15">
        <v>3</v>
      </c>
      <c r="D361" s="15">
        <v>13</v>
      </c>
      <c r="E361" s="15">
        <v>32</v>
      </c>
      <c r="F361" s="15">
        <v>25.000000000000004</v>
      </c>
      <c r="G361" s="23">
        <v>0.17500000000000002</v>
      </c>
      <c r="H361" s="16">
        <v>594</v>
      </c>
    </row>
    <row r="362" spans="1:8" ht="15" customHeight="1" x14ac:dyDescent="0.2">
      <c r="A362" s="2" t="s">
        <v>322</v>
      </c>
      <c r="B362" s="15">
        <v>51</v>
      </c>
      <c r="C362" s="15" t="s">
        <v>17</v>
      </c>
      <c r="D362" s="15">
        <v>51</v>
      </c>
      <c r="E362" s="15">
        <v>117.00000000000001</v>
      </c>
      <c r="F362" s="15">
        <v>85</v>
      </c>
      <c r="G362" s="23">
        <v>0.63</v>
      </c>
      <c r="H362" s="16">
        <v>1963.0000000000005</v>
      </c>
    </row>
    <row r="363" spans="1:8" ht="15" customHeight="1" x14ac:dyDescent="0.2">
      <c r="A363" s="2" t="s">
        <v>323</v>
      </c>
      <c r="B363" s="15">
        <v>108</v>
      </c>
      <c r="C363" s="15">
        <v>6</v>
      </c>
      <c r="D363" s="15">
        <v>102</v>
      </c>
      <c r="E363" s="15">
        <v>1391.0000000000005</v>
      </c>
      <c r="F363" s="15">
        <v>117.00000000000006</v>
      </c>
      <c r="G363" s="23">
        <v>2.0699999999999985</v>
      </c>
      <c r="H363" s="16">
        <v>2446.3333333333335</v>
      </c>
    </row>
    <row r="364" spans="1:8" ht="21" customHeight="1" x14ac:dyDescent="0.2">
      <c r="A364" s="2" t="s">
        <v>10</v>
      </c>
      <c r="B364" s="12">
        <f t="shared" ref="B364:H364" si="44">+B365+B376+B401+B417+B429+B435+B441</f>
        <v>4006</v>
      </c>
      <c r="C364" s="12">
        <f t="shared" si="44"/>
        <v>85</v>
      </c>
      <c r="D364" s="12">
        <f t="shared" si="44"/>
        <v>3921</v>
      </c>
      <c r="E364" s="12">
        <f t="shared" si="44"/>
        <v>12105</v>
      </c>
      <c r="F364" s="12">
        <f t="shared" si="44"/>
        <v>6298</v>
      </c>
      <c r="G364" s="21">
        <f t="shared" si="44"/>
        <v>64.356240000000014</v>
      </c>
      <c r="H364" s="12">
        <f t="shared" si="44"/>
        <v>126935.66666666669</v>
      </c>
    </row>
    <row r="365" spans="1:8" ht="21" customHeight="1" x14ac:dyDescent="0.2">
      <c r="A365" s="2" t="s">
        <v>324</v>
      </c>
      <c r="B365" s="12">
        <f t="shared" ref="B365:H365" si="45">SUM(B366:B375)</f>
        <v>387</v>
      </c>
      <c r="C365" s="12">
        <f t="shared" si="45"/>
        <v>2</v>
      </c>
      <c r="D365" s="12">
        <f t="shared" si="45"/>
        <v>385</v>
      </c>
      <c r="E365" s="12">
        <f t="shared" si="45"/>
        <v>1022</v>
      </c>
      <c r="F365" s="12">
        <f t="shared" si="45"/>
        <v>576</v>
      </c>
      <c r="G365" s="21">
        <f t="shared" si="45"/>
        <v>5.5100000000000016</v>
      </c>
      <c r="H365" s="12">
        <f t="shared" si="45"/>
        <v>11104</v>
      </c>
    </row>
    <row r="366" spans="1:8" ht="15" customHeight="1" x14ac:dyDescent="0.2">
      <c r="A366" s="2" t="s">
        <v>687</v>
      </c>
      <c r="B366" s="15">
        <v>7</v>
      </c>
      <c r="C366" s="15" t="s">
        <v>17</v>
      </c>
      <c r="D366" s="15">
        <v>7</v>
      </c>
      <c r="E366" s="15">
        <v>20</v>
      </c>
      <c r="F366" s="15">
        <v>9</v>
      </c>
      <c r="G366" s="23">
        <v>0.11000000000000001</v>
      </c>
      <c r="H366" s="16">
        <v>154</v>
      </c>
    </row>
    <row r="367" spans="1:8" ht="15" customHeight="1" x14ac:dyDescent="0.2">
      <c r="A367" s="2" t="s">
        <v>325</v>
      </c>
      <c r="B367" s="15">
        <v>61</v>
      </c>
      <c r="C367" s="15">
        <v>1</v>
      </c>
      <c r="D367" s="15">
        <v>60</v>
      </c>
      <c r="E367" s="15">
        <v>175.00000000000003</v>
      </c>
      <c r="F367" s="15">
        <v>78</v>
      </c>
      <c r="G367" s="23">
        <v>0.9550000000000004</v>
      </c>
      <c r="H367" s="16">
        <v>1316.0000000000002</v>
      </c>
    </row>
    <row r="368" spans="1:8" ht="15" customHeight="1" x14ac:dyDescent="0.2">
      <c r="A368" s="2" t="s">
        <v>326</v>
      </c>
      <c r="B368" s="15">
        <v>35</v>
      </c>
      <c r="C368" s="15" t="s">
        <v>17</v>
      </c>
      <c r="D368" s="15">
        <v>35</v>
      </c>
      <c r="E368" s="15">
        <v>135.99999999999997</v>
      </c>
      <c r="F368" s="15">
        <v>76.999999999999972</v>
      </c>
      <c r="G368" s="23">
        <v>0.74499999999999988</v>
      </c>
      <c r="H368" s="16">
        <v>1828</v>
      </c>
    </row>
    <row r="369" spans="1:8" ht="15" customHeight="1" x14ac:dyDescent="0.2">
      <c r="A369" s="2" t="s">
        <v>327</v>
      </c>
      <c r="B369" s="15">
        <v>45</v>
      </c>
      <c r="C369" s="15" t="s">
        <v>17</v>
      </c>
      <c r="D369" s="15">
        <v>45</v>
      </c>
      <c r="E369" s="15">
        <v>167.99999999999997</v>
      </c>
      <c r="F369" s="15">
        <v>136</v>
      </c>
      <c r="G369" s="23">
        <v>0.86999999999999988</v>
      </c>
      <c r="H369" s="16">
        <v>2580</v>
      </c>
    </row>
    <row r="370" spans="1:8" ht="15" customHeight="1" x14ac:dyDescent="0.2">
      <c r="A370" s="2" t="s">
        <v>328</v>
      </c>
      <c r="B370" s="15">
        <v>61</v>
      </c>
      <c r="C370" s="15">
        <v>1</v>
      </c>
      <c r="D370" s="15">
        <v>60</v>
      </c>
      <c r="E370" s="15">
        <v>121.00000000000003</v>
      </c>
      <c r="F370" s="15">
        <v>65.999999999999972</v>
      </c>
      <c r="G370" s="23">
        <v>0.64500000000000035</v>
      </c>
      <c r="H370" s="16">
        <v>1277</v>
      </c>
    </row>
    <row r="371" spans="1:8" ht="15" customHeight="1" x14ac:dyDescent="0.2">
      <c r="A371" s="2" t="s">
        <v>329</v>
      </c>
      <c r="B371" s="15">
        <v>22</v>
      </c>
      <c r="C371" s="15" t="s">
        <v>17</v>
      </c>
      <c r="D371" s="15">
        <v>22</v>
      </c>
      <c r="E371" s="15">
        <v>70</v>
      </c>
      <c r="F371" s="15">
        <v>39.000000000000007</v>
      </c>
      <c r="G371" s="23">
        <v>0.39</v>
      </c>
      <c r="H371" s="16">
        <v>848</v>
      </c>
    </row>
    <row r="372" spans="1:8" ht="15" customHeight="1" x14ac:dyDescent="0.2">
      <c r="A372" s="2" t="s">
        <v>330</v>
      </c>
      <c r="B372" s="15">
        <v>89</v>
      </c>
      <c r="C372" s="15" t="s">
        <v>17</v>
      </c>
      <c r="D372" s="15">
        <v>89</v>
      </c>
      <c r="E372" s="15">
        <v>189.00000000000006</v>
      </c>
      <c r="F372" s="15">
        <v>79.999999999999972</v>
      </c>
      <c r="G372" s="23">
        <v>1.0250000000000001</v>
      </c>
      <c r="H372" s="16">
        <v>1457.0000000000002</v>
      </c>
    </row>
    <row r="373" spans="1:8" ht="15" customHeight="1" x14ac:dyDescent="0.2">
      <c r="A373" s="2" t="s">
        <v>331</v>
      </c>
      <c r="B373" s="15">
        <v>21</v>
      </c>
      <c r="C373" s="15" t="s">
        <v>17</v>
      </c>
      <c r="D373" s="15">
        <v>21</v>
      </c>
      <c r="E373" s="15">
        <v>50.999999999999993</v>
      </c>
      <c r="F373" s="15">
        <v>31.999999999999993</v>
      </c>
      <c r="G373" s="23">
        <v>0.28499999999999998</v>
      </c>
      <c r="H373" s="16">
        <v>646</v>
      </c>
    </row>
    <row r="374" spans="1:8" ht="15" customHeight="1" x14ac:dyDescent="0.2">
      <c r="A374" s="2" t="s">
        <v>332</v>
      </c>
      <c r="B374" s="15">
        <v>35</v>
      </c>
      <c r="C374" s="15" t="s">
        <v>17</v>
      </c>
      <c r="D374" s="15">
        <v>35</v>
      </c>
      <c r="E374" s="15">
        <v>69</v>
      </c>
      <c r="F374" s="15">
        <v>42</v>
      </c>
      <c r="G374" s="23">
        <v>0.35999999999999993</v>
      </c>
      <c r="H374" s="16">
        <v>618</v>
      </c>
    </row>
    <row r="375" spans="1:8" ht="15" customHeight="1" x14ac:dyDescent="0.2">
      <c r="A375" s="2" t="s">
        <v>333</v>
      </c>
      <c r="B375" s="15">
        <v>11</v>
      </c>
      <c r="C375" s="15" t="s">
        <v>17</v>
      </c>
      <c r="D375" s="15">
        <v>11</v>
      </c>
      <c r="E375" s="15">
        <v>23.000000000000004</v>
      </c>
      <c r="F375" s="15">
        <v>17</v>
      </c>
      <c r="G375" s="23">
        <v>0.125</v>
      </c>
      <c r="H375" s="16">
        <v>380</v>
      </c>
    </row>
    <row r="376" spans="1:8" ht="21" customHeight="1" x14ac:dyDescent="0.2">
      <c r="A376" s="2" t="s">
        <v>334</v>
      </c>
      <c r="B376" s="12">
        <f t="shared" ref="B376:H376" si="46">SUM(B377:B400)</f>
        <v>568</v>
      </c>
      <c r="C376" s="12">
        <f t="shared" si="46"/>
        <v>33</v>
      </c>
      <c r="D376" s="12">
        <f t="shared" si="46"/>
        <v>535</v>
      </c>
      <c r="E376" s="12">
        <f t="shared" si="46"/>
        <v>2103</v>
      </c>
      <c r="F376" s="12">
        <f t="shared" si="46"/>
        <v>1093</v>
      </c>
      <c r="G376" s="21">
        <f t="shared" si="46"/>
        <v>11.13</v>
      </c>
      <c r="H376" s="12">
        <f t="shared" si="46"/>
        <v>23799</v>
      </c>
    </row>
    <row r="377" spans="1:8" ht="15" customHeight="1" x14ac:dyDescent="0.2">
      <c r="A377" s="2" t="s">
        <v>688</v>
      </c>
      <c r="B377" s="15">
        <v>45</v>
      </c>
      <c r="C377" s="15">
        <v>1</v>
      </c>
      <c r="D377" s="15">
        <v>44</v>
      </c>
      <c r="E377" s="15">
        <v>229.00000000000003</v>
      </c>
      <c r="F377" s="15">
        <v>189.00000000000006</v>
      </c>
      <c r="G377" s="23">
        <v>1.17</v>
      </c>
      <c r="H377" s="16">
        <v>4381</v>
      </c>
    </row>
    <row r="378" spans="1:8" ht="15" customHeight="1" x14ac:dyDescent="0.2">
      <c r="A378" s="2" t="s">
        <v>335</v>
      </c>
      <c r="B378" s="15">
        <v>19</v>
      </c>
      <c r="C378" s="15" t="s">
        <v>17</v>
      </c>
      <c r="D378" s="15">
        <v>19</v>
      </c>
      <c r="E378" s="15">
        <v>49.999999999999993</v>
      </c>
      <c r="F378" s="15">
        <v>41.999999999999993</v>
      </c>
      <c r="G378" s="23">
        <v>0.29000000000000004</v>
      </c>
      <c r="H378" s="16">
        <v>663.00000000000011</v>
      </c>
    </row>
    <row r="379" spans="1:8" ht="15" customHeight="1" x14ac:dyDescent="0.2">
      <c r="A379" s="2" t="s">
        <v>336</v>
      </c>
      <c r="B379" s="15">
        <v>25</v>
      </c>
      <c r="C379" s="15" t="s">
        <v>17</v>
      </c>
      <c r="D379" s="15">
        <v>25</v>
      </c>
      <c r="E379" s="15">
        <v>96.000000000000028</v>
      </c>
      <c r="F379" s="15">
        <v>35.000000000000007</v>
      </c>
      <c r="G379" s="23">
        <v>0.51999999999999991</v>
      </c>
      <c r="H379" s="16">
        <v>796.00000000000011</v>
      </c>
    </row>
    <row r="380" spans="1:8" ht="15" customHeight="1" x14ac:dyDescent="0.2">
      <c r="A380" s="2" t="s">
        <v>337</v>
      </c>
      <c r="B380" s="15">
        <v>46</v>
      </c>
      <c r="C380" s="15">
        <v>7</v>
      </c>
      <c r="D380" s="15">
        <v>39</v>
      </c>
      <c r="E380" s="15">
        <v>123</v>
      </c>
      <c r="F380" s="15">
        <v>88.999999999999986</v>
      </c>
      <c r="G380" s="23">
        <v>0.69500000000000017</v>
      </c>
      <c r="H380" s="16">
        <v>1717.0000000000002</v>
      </c>
    </row>
    <row r="381" spans="1:8" ht="15" customHeight="1" x14ac:dyDescent="0.2">
      <c r="A381" s="2" t="s">
        <v>338</v>
      </c>
      <c r="B381" s="15">
        <v>45</v>
      </c>
      <c r="C381" s="15">
        <v>2</v>
      </c>
      <c r="D381" s="15">
        <v>43</v>
      </c>
      <c r="E381" s="15">
        <v>140</v>
      </c>
      <c r="F381" s="15">
        <v>91</v>
      </c>
      <c r="G381" s="23">
        <v>0.74499999999999955</v>
      </c>
      <c r="H381" s="16">
        <v>2122</v>
      </c>
    </row>
    <row r="382" spans="1:8" ht="15" customHeight="1" x14ac:dyDescent="0.2">
      <c r="A382" s="2" t="s">
        <v>339</v>
      </c>
      <c r="B382" s="15">
        <v>10</v>
      </c>
      <c r="C382" s="15">
        <v>2</v>
      </c>
      <c r="D382" s="15">
        <v>8</v>
      </c>
      <c r="E382" s="15">
        <v>70</v>
      </c>
      <c r="F382" s="15">
        <v>2.0000000000000004</v>
      </c>
      <c r="G382" s="23">
        <v>0.35499999999999998</v>
      </c>
      <c r="H382" s="16">
        <v>39</v>
      </c>
    </row>
    <row r="383" spans="1:8" ht="15" customHeight="1" x14ac:dyDescent="0.2">
      <c r="A383" s="2" t="s">
        <v>340</v>
      </c>
      <c r="B383" s="15">
        <v>9</v>
      </c>
      <c r="C383" s="15">
        <v>1</v>
      </c>
      <c r="D383" s="15">
        <v>8</v>
      </c>
      <c r="E383" s="15">
        <v>49</v>
      </c>
      <c r="F383" s="15">
        <v>16</v>
      </c>
      <c r="G383" s="23">
        <v>0.26499999999999996</v>
      </c>
      <c r="H383" s="16">
        <v>222.00000000000006</v>
      </c>
    </row>
    <row r="384" spans="1:8" ht="15" customHeight="1" x14ac:dyDescent="0.2">
      <c r="A384" s="2" t="s">
        <v>315</v>
      </c>
      <c r="B384" s="15">
        <v>10</v>
      </c>
      <c r="C384" s="15">
        <v>2</v>
      </c>
      <c r="D384" s="15">
        <v>8</v>
      </c>
      <c r="E384" s="15">
        <v>100</v>
      </c>
      <c r="F384" s="15">
        <v>82</v>
      </c>
      <c r="G384" s="23">
        <v>0.52</v>
      </c>
      <c r="H384" s="16">
        <v>1944.0000000000005</v>
      </c>
    </row>
    <row r="385" spans="1:8" ht="15" customHeight="1" x14ac:dyDescent="0.2">
      <c r="A385" s="2" t="s">
        <v>341</v>
      </c>
      <c r="B385" s="15">
        <v>12</v>
      </c>
      <c r="C385" s="15" t="s">
        <v>17</v>
      </c>
      <c r="D385" s="15">
        <v>12</v>
      </c>
      <c r="E385" s="15">
        <v>57</v>
      </c>
      <c r="F385" s="15">
        <v>19</v>
      </c>
      <c r="G385" s="23">
        <v>0.30500000000000005</v>
      </c>
      <c r="H385" s="16">
        <v>314.00000000000006</v>
      </c>
    </row>
    <row r="386" spans="1:8" ht="15" customHeight="1" x14ac:dyDescent="0.2">
      <c r="A386" s="2" t="s">
        <v>342</v>
      </c>
      <c r="B386" s="15">
        <v>15</v>
      </c>
      <c r="C386" s="15">
        <v>1</v>
      </c>
      <c r="D386" s="15">
        <v>14</v>
      </c>
      <c r="E386" s="15">
        <v>59.999999999999993</v>
      </c>
      <c r="F386" s="15">
        <v>21</v>
      </c>
      <c r="G386" s="23">
        <v>0.315</v>
      </c>
      <c r="H386" s="16">
        <v>504</v>
      </c>
    </row>
    <row r="387" spans="1:8" ht="15" customHeight="1" x14ac:dyDescent="0.2">
      <c r="A387" s="2" t="s">
        <v>343</v>
      </c>
      <c r="B387" s="15">
        <v>8</v>
      </c>
      <c r="C387" s="15">
        <v>3</v>
      </c>
      <c r="D387" s="15">
        <v>5</v>
      </c>
      <c r="E387" s="15">
        <v>22</v>
      </c>
      <c r="F387" s="15">
        <v>16</v>
      </c>
      <c r="G387" s="23">
        <v>0.11000000000000001</v>
      </c>
      <c r="H387" s="16">
        <v>366</v>
      </c>
    </row>
    <row r="388" spans="1:8" ht="15" customHeight="1" x14ac:dyDescent="0.2">
      <c r="A388" s="2" t="s">
        <v>344</v>
      </c>
      <c r="B388" s="15">
        <v>3</v>
      </c>
      <c r="C388" s="15">
        <v>1</v>
      </c>
      <c r="D388" s="15">
        <v>2</v>
      </c>
      <c r="E388" s="15">
        <v>3</v>
      </c>
      <c r="F388" s="15">
        <v>3</v>
      </c>
      <c r="G388" s="23">
        <v>1.4999999999999999E-2</v>
      </c>
      <c r="H388" s="16">
        <v>72</v>
      </c>
    </row>
    <row r="389" spans="1:8" ht="15" customHeight="1" x14ac:dyDescent="0.2">
      <c r="A389" s="2" t="s">
        <v>345</v>
      </c>
      <c r="B389" s="15">
        <v>58</v>
      </c>
      <c r="C389" s="15" t="s">
        <v>17</v>
      </c>
      <c r="D389" s="15">
        <v>58</v>
      </c>
      <c r="E389" s="15">
        <v>130.00000000000003</v>
      </c>
      <c r="F389" s="15">
        <v>47</v>
      </c>
      <c r="G389" s="23">
        <v>0.68499999999999994</v>
      </c>
      <c r="H389" s="16">
        <v>966</v>
      </c>
    </row>
    <row r="390" spans="1:8" ht="15" customHeight="1" x14ac:dyDescent="0.2">
      <c r="A390" s="2" t="s">
        <v>346</v>
      </c>
      <c r="B390" s="15">
        <v>92</v>
      </c>
      <c r="C390" s="15" t="s">
        <v>17</v>
      </c>
      <c r="D390" s="15">
        <v>92</v>
      </c>
      <c r="E390" s="15">
        <v>135</v>
      </c>
      <c r="F390" s="15">
        <v>66.999999999999986</v>
      </c>
      <c r="G390" s="23">
        <v>0.70499999999999996</v>
      </c>
      <c r="H390" s="16">
        <v>1148.9999999999995</v>
      </c>
    </row>
    <row r="391" spans="1:8" ht="15" customHeight="1" x14ac:dyDescent="0.2">
      <c r="A391" s="2" t="s">
        <v>347</v>
      </c>
      <c r="B391" s="15">
        <v>38</v>
      </c>
      <c r="C391" s="15" t="s">
        <v>17</v>
      </c>
      <c r="D391" s="15">
        <v>38</v>
      </c>
      <c r="E391" s="15">
        <v>215</v>
      </c>
      <c r="F391" s="15">
        <v>163.00000000000009</v>
      </c>
      <c r="G391" s="23">
        <v>1.1199999999999999</v>
      </c>
      <c r="H391" s="16">
        <v>3884.0000000000009</v>
      </c>
    </row>
    <row r="392" spans="1:8" ht="15" customHeight="1" x14ac:dyDescent="0.2">
      <c r="A392" s="2" t="s">
        <v>146</v>
      </c>
      <c r="B392" s="15">
        <v>5</v>
      </c>
      <c r="C392" s="15" t="s">
        <v>17</v>
      </c>
      <c r="D392" s="15">
        <v>5</v>
      </c>
      <c r="E392" s="15">
        <v>27</v>
      </c>
      <c r="F392" s="15">
        <v>13</v>
      </c>
      <c r="G392" s="23">
        <v>0.15000000000000002</v>
      </c>
      <c r="H392" s="16">
        <v>312</v>
      </c>
    </row>
    <row r="393" spans="1:8" ht="15" customHeight="1" x14ac:dyDescent="0.2">
      <c r="A393" s="2" t="s">
        <v>348</v>
      </c>
      <c r="B393" s="15">
        <v>13</v>
      </c>
      <c r="C393" s="15" t="s">
        <v>17</v>
      </c>
      <c r="D393" s="15">
        <v>13</v>
      </c>
      <c r="E393" s="15">
        <v>25.999999999999996</v>
      </c>
      <c r="F393" s="15">
        <v>10</v>
      </c>
      <c r="G393" s="23">
        <v>0.13500000000000001</v>
      </c>
      <c r="H393" s="16">
        <v>175</v>
      </c>
    </row>
    <row r="394" spans="1:8" ht="15" customHeight="1" x14ac:dyDescent="0.2">
      <c r="A394" s="2" t="s">
        <v>349</v>
      </c>
      <c r="B394" s="15">
        <v>14</v>
      </c>
      <c r="C394" s="15" t="s">
        <v>17</v>
      </c>
      <c r="D394" s="15">
        <v>14</v>
      </c>
      <c r="E394" s="15">
        <v>39</v>
      </c>
      <c r="F394" s="15">
        <v>13</v>
      </c>
      <c r="G394" s="23">
        <v>0.22000000000000003</v>
      </c>
      <c r="H394" s="16">
        <v>298</v>
      </c>
    </row>
    <row r="395" spans="1:8" ht="15" customHeight="1" x14ac:dyDescent="0.2">
      <c r="A395" s="2" t="s">
        <v>350</v>
      </c>
      <c r="B395" s="15">
        <v>6</v>
      </c>
      <c r="C395" s="15" t="s">
        <v>17</v>
      </c>
      <c r="D395" s="15">
        <v>6</v>
      </c>
      <c r="E395" s="15">
        <v>54</v>
      </c>
      <c r="F395" s="15">
        <v>15</v>
      </c>
      <c r="G395" s="23">
        <v>0.28500000000000003</v>
      </c>
      <c r="H395" s="16">
        <v>356</v>
      </c>
    </row>
    <row r="396" spans="1:8" ht="15" customHeight="1" x14ac:dyDescent="0.2">
      <c r="A396" s="2" t="s">
        <v>112</v>
      </c>
      <c r="B396" s="15">
        <v>3</v>
      </c>
      <c r="C396" s="15" t="s">
        <v>17</v>
      </c>
      <c r="D396" s="15">
        <v>3</v>
      </c>
      <c r="E396" s="15">
        <v>10</v>
      </c>
      <c r="F396" s="15">
        <v>6</v>
      </c>
      <c r="G396" s="23">
        <v>5.5E-2</v>
      </c>
      <c r="H396" s="16">
        <v>96</v>
      </c>
    </row>
    <row r="397" spans="1:8" ht="15" customHeight="1" x14ac:dyDescent="0.2">
      <c r="A397" s="2" t="s">
        <v>190</v>
      </c>
      <c r="B397" s="15">
        <v>26</v>
      </c>
      <c r="C397" s="15">
        <v>4</v>
      </c>
      <c r="D397" s="15">
        <v>22</v>
      </c>
      <c r="E397" s="15">
        <v>53.999999999999993</v>
      </c>
      <c r="F397" s="15">
        <v>26</v>
      </c>
      <c r="G397" s="23">
        <v>0.315</v>
      </c>
      <c r="H397" s="16">
        <v>563.00000000000011</v>
      </c>
    </row>
    <row r="398" spans="1:8" ht="15" customHeight="1" x14ac:dyDescent="0.2">
      <c r="A398" s="2" t="s">
        <v>351</v>
      </c>
      <c r="B398" s="15">
        <v>17</v>
      </c>
      <c r="C398" s="15">
        <v>5</v>
      </c>
      <c r="D398" s="15">
        <v>12</v>
      </c>
      <c r="E398" s="15">
        <v>67</v>
      </c>
      <c r="F398" s="15">
        <v>34.000000000000007</v>
      </c>
      <c r="G398" s="23">
        <v>0.35999999999999993</v>
      </c>
      <c r="H398" s="16">
        <v>754.00000000000011</v>
      </c>
    </row>
    <row r="399" spans="1:8" ht="15" customHeight="1" x14ac:dyDescent="0.2">
      <c r="A399" s="2" t="s">
        <v>352</v>
      </c>
      <c r="B399" s="15">
        <v>24</v>
      </c>
      <c r="C399" s="15" t="s">
        <v>17</v>
      </c>
      <c r="D399" s="15">
        <v>24</v>
      </c>
      <c r="E399" s="15">
        <v>237.99999999999989</v>
      </c>
      <c r="F399" s="15">
        <v>50.999999999999986</v>
      </c>
      <c r="G399" s="23">
        <v>1.25</v>
      </c>
      <c r="H399" s="16">
        <v>1198</v>
      </c>
    </row>
    <row r="400" spans="1:8" ht="15" customHeight="1" x14ac:dyDescent="0.2">
      <c r="A400" s="2" t="s">
        <v>353</v>
      </c>
      <c r="B400" s="15">
        <v>25</v>
      </c>
      <c r="C400" s="15">
        <v>4</v>
      </c>
      <c r="D400" s="15">
        <v>21</v>
      </c>
      <c r="E400" s="15">
        <v>109.00000000000001</v>
      </c>
      <c r="F400" s="15">
        <v>43.000000000000007</v>
      </c>
      <c r="G400" s="23">
        <v>0.54500000000000004</v>
      </c>
      <c r="H400" s="16">
        <v>908.00000000000023</v>
      </c>
    </row>
    <row r="401" spans="1:8" ht="21" customHeight="1" x14ac:dyDescent="0.2">
      <c r="A401" s="2" t="s">
        <v>354</v>
      </c>
      <c r="B401" s="12">
        <f t="shared" ref="B401:H401" si="47">SUM(B402:B416)</f>
        <v>1017</v>
      </c>
      <c r="C401" s="12">
        <f t="shared" si="47"/>
        <v>27</v>
      </c>
      <c r="D401" s="12">
        <f t="shared" si="47"/>
        <v>990</v>
      </c>
      <c r="E401" s="12">
        <f t="shared" si="47"/>
        <v>2666.0000000000005</v>
      </c>
      <c r="F401" s="12">
        <f t="shared" si="47"/>
        <v>1454</v>
      </c>
      <c r="G401" s="21">
        <f t="shared" si="47"/>
        <v>13.716239999999997</v>
      </c>
      <c r="H401" s="12">
        <f t="shared" si="47"/>
        <v>27485.333333333336</v>
      </c>
    </row>
    <row r="402" spans="1:8" ht="15" customHeight="1" x14ac:dyDescent="0.2">
      <c r="A402" s="2" t="s">
        <v>689</v>
      </c>
      <c r="B402" s="15">
        <v>105</v>
      </c>
      <c r="C402" s="15">
        <v>15</v>
      </c>
      <c r="D402" s="15">
        <v>90</v>
      </c>
      <c r="E402" s="15">
        <v>335.00000000000023</v>
      </c>
      <c r="F402" s="15">
        <v>249.00000000000009</v>
      </c>
      <c r="G402" s="23">
        <v>1.7161999999999995</v>
      </c>
      <c r="H402" s="16">
        <v>4706.0000000000009</v>
      </c>
    </row>
    <row r="403" spans="1:8" ht="15" customHeight="1" x14ac:dyDescent="0.2">
      <c r="A403" s="2" t="s">
        <v>136</v>
      </c>
      <c r="B403" s="15">
        <v>78</v>
      </c>
      <c r="C403" s="15">
        <v>2</v>
      </c>
      <c r="D403" s="15">
        <v>76</v>
      </c>
      <c r="E403" s="15">
        <v>192.00000000000006</v>
      </c>
      <c r="F403" s="15">
        <v>88.000000000000057</v>
      </c>
      <c r="G403" s="23">
        <v>0.995</v>
      </c>
      <c r="H403" s="16">
        <v>1715.0000000000009</v>
      </c>
    </row>
    <row r="404" spans="1:8" ht="15" customHeight="1" x14ac:dyDescent="0.2">
      <c r="A404" s="2" t="s">
        <v>355</v>
      </c>
      <c r="B404" s="15">
        <v>48</v>
      </c>
      <c r="C404" s="15">
        <v>2</v>
      </c>
      <c r="D404" s="15">
        <v>46</v>
      </c>
      <c r="E404" s="15">
        <v>175</v>
      </c>
      <c r="F404" s="15">
        <v>110.00000000000003</v>
      </c>
      <c r="G404" s="23">
        <v>0.95999999999999985</v>
      </c>
      <c r="H404" s="16">
        <v>2276.9999999999995</v>
      </c>
    </row>
    <row r="405" spans="1:8" ht="15" customHeight="1" x14ac:dyDescent="0.2">
      <c r="A405" s="2" t="s">
        <v>356</v>
      </c>
      <c r="B405" s="15">
        <v>76</v>
      </c>
      <c r="C405" s="15">
        <v>1</v>
      </c>
      <c r="D405" s="15">
        <v>75</v>
      </c>
      <c r="E405" s="15">
        <v>132.00000000000006</v>
      </c>
      <c r="F405" s="15">
        <v>62.999999999999993</v>
      </c>
      <c r="G405" s="23">
        <v>0.7</v>
      </c>
      <c r="H405" s="16">
        <v>1300.0000000000002</v>
      </c>
    </row>
    <row r="406" spans="1:8" ht="15" customHeight="1" x14ac:dyDescent="0.2">
      <c r="A406" s="2" t="s">
        <v>357</v>
      </c>
      <c r="B406" s="15">
        <v>47</v>
      </c>
      <c r="C406" s="15" t="s">
        <v>17</v>
      </c>
      <c r="D406" s="15">
        <v>47</v>
      </c>
      <c r="E406" s="15">
        <v>82</v>
      </c>
      <c r="F406" s="15">
        <v>38</v>
      </c>
      <c r="G406" s="23">
        <v>0.43000000000000005</v>
      </c>
      <c r="H406" s="16">
        <v>794.00000000000023</v>
      </c>
    </row>
    <row r="407" spans="1:8" ht="15" customHeight="1" x14ac:dyDescent="0.2">
      <c r="A407" s="2" t="s">
        <v>358</v>
      </c>
      <c r="B407" s="15">
        <v>88</v>
      </c>
      <c r="C407" s="15" t="s">
        <v>17</v>
      </c>
      <c r="D407" s="15">
        <v>88</v>
      </c>
      <c r="E407" s="15">
        <v>166.99999999999997</v>
      </c>
      <c r="F407" s="15">
        <v>104.00000000000003</v>
      </c>
      <c r="G407" s="23">
        <v>0.90000000000000013</v>
      </c>
      <c r="H407" s="16">
        <v>2381</v>
      </c>
    </row>
    <row r="408" spans="1:8" ht="15" customHeight="1" x14ac:dyDescent="0.2">
      <c r="A408" s="2" t="s">
        <v>215</v>
      </c>
      <c r="B408" s="15">
        <v>40</v>
      </c>
      <c r="C408" s="15" t="s">
        <v>17</v>
      </c>
      <c r="D408" s="15">
        <v>40</v>
      </c>
      <c r="E408" s="15">
        <v>77.999999999999986</v>
      </c>
      <c r="F408" s="15">
        <v>62.000000000000014</v>
      </c>
      <c r="G408" s="23">
        <v>0.43499999999999994</v>
      </c>
      <c r="H408" s="16">
        <v>1288.9999999999998</v>
      </c>
    </row>
    <row r="409" spans="1:8" ht="15" customHeight="1" x14ac:dyDescent="0.2">
      <c r="A409" s="2" t="s">
        <v>359</v>
      </c>
      <c r="B409" s="15">
        <v>135</v>
      </c>
      <c r="C409" s="15" t="s">
        <v>17</v>
      </c>
      <c r="D409" s="15">
        <v>135</v>
      </c>
      <c r="E409" s="15">
        <v>343.00000000000023</v>
      </c>
      <c r="F409" s="15">
        <v>162.00000000000003</v>
      </c>
      <c r="G409" s="23">
        <v>1.8200000000000005</v>
      </c>
      <c r="H409" s="16">
        <v>2374.0000000000009</v>
      </c>
    </row>
    <row r="410" spans="1:8" ht="15" customHeight="1" x14ac:dyDescent="0.2">
      <c r="A410" s="2" t="s">
        <v>360</v>
      </c>
      <c r="B410" s="15">
        <v>32</v>
      </c>
      <c r="C410" s="15" t="s">
        <v>17</v>
      </c>
      <c r="D410" s="15">
        <v>32</v>
      </c>
      <c r="E410" s="15">
        <v>68</v>
      </c>
      <c r="F410" s="15">
        <v>45.000000000000007</v>
      </c>
      <c r="G410" s="23">
        <v>0.36000000000000004</v>
      </c>
      <c r="H410" s="16">
        <v>905</v>
      </c>
    </row>
    <row r="411" spans="1:8" ht="15" customHeight="1" x14ac:dyDescent="0.2">
      <c r="A411" s="2" t="s">
        <v>317</v>
      </c>
      <c r="B411" s="15">
        <v>42</v>
      </c>
      <c r="C411" s="15">
        <v>3</v>
      </c>
      <c r="D411" s="15">
        <v>39</v>
      </c>
      <c r="E411" s="15">
        <v>93.000000000000028</v>
      </c>
      <c r="F411" s="15">
        <v>54.000000000000014</v>
      </c>
      <c r="G411" s="23">
        <v>0.51</v>
      </c>
      <c r="H411" s="16">
        <v>1147.0000000000007</v>
      </c>
    </row>
    <row r="412" spans="1:8" ht="15" customHeight="1" x14ac:dyDescent="0.2">
      <c r="A412" s="2" t="s">
        <v>361</v>
      </c>
      <c r="B412" s="15">
        <v>88</v>
      </c>
      <c r="C412" s="15">
        <v>2</v>
      </c>
      <c r="D412" s="15">
        <v>86</v>
      </c>
      <c r="E412" s="15">
        <v>273.00000000000006</v>
      </c>
      <c r="F412" s="15">
        <v>128.99999999999997</v>
      </c>
      <c r="G412" s="23">
        <v>1.2050000000000001</v>
      </c>
      <c r="H412" s="16">
        <v>2705</v>
      </c>
    </row>
    <row r="413" spans="1:8" ht="15" customHeight="1" x14ac:dyDescent="0.2">
      <c r="A413" s="2" t="s">
        <v>362</v>
      </c>
      <c r="B413" s="15">
        <v>52</v>
      </c>
      <c r="C413" s="15" t="s">
        <v>17</v>
      </c>
      <c r="D413" s="15">
        <v>52</v>
      </c>
      <c r="E413" s="15">
        <v>109.99999999999997</v>
      </c>
      <c r="F413" s="15">
        <v>56.999999999999993</v>
      </c>
      <c r="G413" s="23">
        <v>0.60499999999999987</v>
      </c>
      <c r="H413" s="16">
        <v>863.00000000000023</v>
      </c>
    </row>
    <row r="414" spans="1:8" ht="15" customHeight="1" x14ac:dyDescent="0.2">
      <c r="A414" s="2" t="s">
        <v>363</v>
      </c>
      <c r="B414" s="15">
        <v>63</v>
      </c>
      <c r="C414" s="15" t="s">
        <v>17</v>
      </c>
      <c r="D414" s="15">
        <v>63</v>
      </c>
      <c r="E414" s="15">
        <v>112.00000000000001</v>
      </c>
      <c r="F414" s="15">
        <v>64.000000000000014</v>
      </c>
      <c r="G414" s="23">
        <v>0.59999999999999976</v>
      </c>
      <c r="H414" s="16">
        <v>1338.0000000000002</v>
      </c>
    </row>
    <row r="415" spans="1:8" ht="15" customHeight="1" x14ac:dyDescent="0.2">
      <c r="A415" s="2" t="s">
        <v>364</v>
      </c>
      <c r="B415" s="15">
        <v>110</v>
      </c>
      <c r="C415" s="15" t="s">
        <v>17</v>
      </c>
      <c r="D415" s="15">
        <v>110</v>
      </c>
      <c r="E415" s="15">
        <v>273.00000000000006</v>
      </c>
      <c r="F415" s="15">
        <v>143.00000000000003</v>
      </c>
      <c r="G415" s="23">
        <v>1.4499999999999997</v>
      </c>
      <c r="H415" s="16">
        <v>2548.3333333333326</v>
      </c>
    </row>
    <row r="416" spans="1:8" ht="15" customHeight="1" x14ac:dyDescent="0.2">
      <c r="A416" s="2" t="s">
        <v>365</v>
      </c>
      <c r="B416" s="15">
        <v>13</v>
      </c>
      <c r="C416" s="15">
        <v>2</v>
      </c>
      <c r="D416" s="15">
        <v>11</v>
      </c>
      <c r="E416" s="15">
        <v>233</v>
      </c>
      <c r="F416" s="15">
        <v>85.999999999999972</v>
      </c>
      <c r="G416" s="23">
        <v>1.0300400000000001</v>
      </c>
      <c r="H416" s="16">
        <v>1143</v>
      </c>
    </row>
    <row r="417" spans="1:8" ht="21" customHeight="1" x14ac:dyDescent="0.2">
      <c r="A417" s="2" t="s">
        <v>366</v>
      </c>
      <c r="B417" s="12">
        <f t="shared" ref="B417:H417" si="48">SUM(B418:B428)</f>
        <v>958</v>
      </c>
      <c r="C417" s="12">
        <f t="shared" si="48"/>
        <v>1</v>
      </c>
      <c r="D417" s="12">
        <f t="shared" si="48"/>
        <v>957</v>
      </c>
      <c r="E417" s="12">
        <f t="shared" si="48"/>
        <v>2888</v>
      </c>
      <c r="F417" s="12">
        <f t="shared" si="48"/>
        <v>1254</v>
      </c>
      <c r="G417" s="21">
        <f t="shared" si="48"/>
        <v>15.710000000000004</v>
      </c>
      <c r="H417" s="12">
        <f t="shared" si="48"/>
        <v>25550.333333333336</v>
      </c>
    </row>
    <row r="418" spans="1:8" ht="15" customHeight="1" x14ac:dyDescent="0.2">
      <c r="A418" s="2" t="s">
        <v>690</v>
      </c>
      <c r="B418" s="15">
        <v>136</v>
      </c>
      <c r="C418" s="15" t="s">
        <v>17</v>
      </c>
      <c r="D418" s="15">
        <v>136</v>
      </c>
      <c r="E418" s="15">
        <v>360.00000000000011</v>
      </c>
      <c r="F418" s="15">
        <v>95.999999999999972</v>
      </c>
      <c r="G418" s="23">
        <v>1.9650000000000003</v>
      </c>
      <c r="H418" s="16">
        <v>1934.3333333333348</v>
      </c>
    </row>
    <row r="419" spans="1:8" ht="15" customHeight="1" x14ac:dyDescent="0.2">
      <c r="A419" s="2" t="s">
        <v>367</v>
      </c>
      <c r="B419" s="15">
        <v>107</v>
      </c>
      <c r="C419" s="15" t="s">
        <v>17</v>
      </c>
      <c r="D419" s="15">
        <v>107</v>
      </c>
      <c r="E419" s="15">
        <v>275</v>
      </c>
      <c r="F419" s="15">
        <v>133</v>
      </c>
      <c r="G419" s="23">
        <v>1.5149999999999999</v>
      </c>
      <c r="H419" s="16">
        <v>2932.0000000000005</v>
      </c>
    </row>
    <row r="420" spans="1:8" ht="15" customHeight="1" x14ac:dyDescent="0.2">
      <c r="A420" s="2" t="s">
        <v>368</v>
      </c>
      <c r="B420" s="15">
        <v>71</v>
      </c>
      <c r="C420" s="15" t="s">
        <v>17</v>
      </c>
      <c r="D420" s="15">
        <v>71</v>
      </c>
      <c r="E420" s="15">
        <v>223.00000000000003</v>
      </c>
      <c r="F420" s="15">
        <v>124.99999999999997</v>
      </c>
      <c r="G420" s="23">
        <v>1.2200000000000002</v>
      </c>
      <c r="H420" s="16">
        <v>2554.0000000000009</v>
      </c>
    </row>
    <row r="421" spans="1:8" ht="15" customHeight="1" x14ac:dyDescent="0.2">
      <c r="A421" s="2" t="s">
        <v>369</v>
      </c>
      <c r="B421" s="15">
        <v>61</v>
      </c>
      <c r="C421" s="15" t="s">
        <v>17</v>
      </c>
      <c r="D421" s="15">
        <v>61</v>
      </c>
      <c r="E421" s="15">
        <v>171.99999999999994</v>
      </c>
      <c r="F421" s="15">
        <v>45</v>
      </c>
      <c r="G421" s="23">
        <v>0.94499999999999995</v>
      </c>
      <c r="H421" s="16">
        <v>1016.9999999999998</v>
      </c>
    </row>
    <row r="422" spans="1:8" ht="15" customHeight="1" x14ac:dyDescent="0.2">
      <c r="A422" s="2" t="s">
        <v>370</v>
      </c>
      <c r="B422" s="15">
        <v>63</v>
      </c>
      <c r="C422" s="15" t="s">
        <v>17</v>
      </c>
      <c r="D422" s="15">
        <v>63</v>
      </c>
      <c r="E422" s="15">
        <v>260.99999999999994</v>
      </c>
      <c r="F422" s="15">
        <v>135.00000000000003</v>
      </c>
      <c r="G422" s="23">
        <v>1.3850000000000002</v>
      </c>
      <c r="H422" s="16">
        <v>2912.0000000000005</v>
      </c>
    </row>
    <row r="423" spans="1:8" ht="15" customHeight="1" x14ac:dyDescent="0.2">
      <c r="A423" s="2" t="s">
        <v>292</v>
      </c>
      <c r="B423" s="15">
        <v>53</v>
      </c>
      <c r="C423" s="15" t="s">
        <v>17</v>
      </c>
      <c r="D423" s="15">
        <v>53</v>
      </c>
      <c r="E423" s="15">
        <v>127</v>
      </c>
      <c r="F423" s="15">
        <v>58.999999999999972</v>
      </c>
      <c r="G423" s="23">
        <v>0.68499999999999994</v>
      </c>
      <c r="H423" s="16">
        <v>1266</v>
      </c>
    </row>
    <row r="424" spans="1:8" ht="15" customHeight="1" x14ac:dyDescent="0.2">
      <c r="A424" s="2" t="s">
        <v>371</v>
      </c>
      <c r="B424" s="15">
        <v>35</v>
      </c>
      <c r="C424" s="15" t="s">
        <v>17</v>
      </c>
      <c r="D424" s="15">
        <v>35</v>
      </c>
      <c r="E424" s="15">
        <v>170</v>
      </c>
      <c r="F424" s="15">
        <v>79.000000000000028</v>
      </c>
      <c r="G424" s="23">
        <v>0.92000000000000015</v>
      </c>
      <c r="H424" s="16">
        <v>1098.0000000000002</v>
      </c>
    </row>
    <row r="425" spans="1:8" ht="15" customHeight="1" x14ac:dyDescent="0.2">
      <c r="A425" s="2" t="s">
        <v>43</v>
      </c>
      <c r="B425" s="15">
        <v>92</v>
      </c>
      <c r="C425" s="15">
        <v>1</v>
      </c>
      <c r="D425" s="15">
        <v>91</v>
      </c>
      <c r="E425" s="15">
        <v>288</v>
      </c>
      <c r="F425" s="15">
        <v>151.99999999999997</v>
      </c>
      <c r="G425" s="23">
        <v>1.6</v>
      </c>
      <c r="H425" s="16">
        <v>3179.0000000000005</v>
      </c>
    </row>
    <row r="426" spans="1:8" ht="15" customHeight="1" x14ac:dyDescent="0.2">
      <c r="A426" s="2" t="s">
        <v>372</v>
      </c>
      <c r="B426" s="15">
        <v>77</v>
      </c>
      <c r="C426" s="15" t="s">
        <v>17</v>
      </c>
      <c r="D426" s="15">
        <v>77</v>
      </c>
      <c r="E426" s="15">
        <v>247.99999999999994</v>
      </c>
      <c r="F426" s="15">
        <v>89.999999999999943</v>
      </c>
      <c r="G426" s="23">
        <v>1.3350000000000004</v>
      </c>
      <c r="H426" s="16">
        <v>1798.0000000000005</v>
      </c>
    </row>
    <row r="427" spans="1:8" ht="15" customHeight="1" x14ac:dyDescent="0.2">
      <c r="A427" s="2" t="s">
        <v>373</v>
      </c>
      <c r="B427" s="15">
        <v>222</v>
      </c>
      <c r="C427" s="15" t="s">
        <v>17</v>
      </c>
      <c r="D427" s="15">
        <v>222</v>
      </c>
      <c r="E427" s="15">
        <v>542.99999999999977</v>
      </c>
      <c r="F427" s="15">
        <v>255.99999999999994</v>
      </c>
      <c r="G427" s="23">
        <v>2.9650000000000007</v>
      </c>
      <c r="H427" s="16">
        <v>4996</v>
      </c>
    </row>
    <row r="428" spans="1:8" ht="15" customHeight="1" x14ac:dyDescent="0.2">
      <c r="A428" s="2" t="s">
        <v>374</v>
      </c>
      <c r="B428" s="15">
        <v>41</v>
      </c>
      <c r="C428" s="15" t="s">
        <v>17</v>
      </c>
      <c r="D428" s="15">
        <v>41</v>
      </c>
      <c r="E428" s="15">
        <v>221.00000000000011</v>
      </c>
      <c r="F428" s="15">
        <v>83.999999999999986</v>
      </c>
      <c r="G428" s="23">
        <v>1.175</v>
      </c>
      <c r="H428" s="16">
        <v>1864.0000000000002</v>
      </c>
    </row>
    <row r="429" spans="1:8" ht="21" customHeight="1" x14ac:dyDescent="0.2">
      <c r="A429" s="2" t="s">
        <v>375</v>
      </c>
      <c r="B429" s="12">
        <f t="shared" ref="B429:H429" si="49">SUM(B430:B434)</f>
        <v>268</v>
      </c>
      <c r="C429" s="12">
        <f t="shared" si="49"/>
        <v>1</v>
      </c>
      <c r="D429" s="12">
        <f t="shared" si="49"/>
        <v>267</v>
      </c>
      <c r="E429" s="12">
        <f t="shared" si="49"/>
        <v>758.00000000000023</v>
      </c>
      <c r="F429" s="12">
        <f t="shared" si="49"/>
        <v>502.00000000000011</v>
      </c>
      <c r="G429" s="21">
        <f t="shared" si="49"/>
        <v>4.0900000000000007</v>
      </c>
      <c r="H429" s="12">
        <f t="shared" si="49"/>
        <v>8985</v>
      </c>
    </row>
    <row r="430" spans="1:8" ht="15" customHeight="1" x14ac:dyDescent="0.2">
      <c r="A430" s="2" t="s">
        <v>691</v>
      </c>
      <c r="B430" s="15">
        <v>154</v>
      </c>
      <c r="C430" s="15" t="s">
        <v>17</v>
      </c>
      <c r="D430" s="15">
        <v>154</v>
      </c>
      <c r="E430" s="15">
        <v>362.00000000000023</v>
      </c>
      <c r="F430" s="15">
        <v>241.00000000000006</v>
      </c>
      <c r="G430" s="23">
        <v>1.9550000000000005</v>
      </c>
      <c r="H430" s="16">
        <v>4653.0000000000009</v>
      </c>
    </row>
    <row r="431" spans="1:8" ht="15" customHeight="1" x14ac:dyDescent="0.2">
      <c r="A431" s="2" t="s">
        <v>376</v>
      </c>
      <c r="B431" s="15">
        <v>65</v>
      </c>
      <c r="C431" s="15" t="s">
        <v>17</v>
      </c>
      <c r="D431" s="15">
        <v>65</v>
      </c>
      <c r="E431" s="15">
        <v>216.00000000000006</v>
      </c>
      <c r="F431" s="15">
        <v>152.00000000000009</v>
      </c>
      <c r="G431" s="23">
        <v>1.1849999999999998</v>
      </c>
      <c r="H431" s="16">
        <v>2625.9999999999995</v>
      </c>
    </row>
    <row r="432" spans="1:8" ht="15" customHeight="1" x14ac:dyDescent="0.2">
      <c r="A432" s="2" t="s">
        <v>377</v>
      </c>
      <c r="B432" s="15">
        <v>24</v>
      </c>
      <c r="C432" s="15" t="s">
        <v>17</v>
      </c>
      <c r="D432" s="15">
        <v>24</v>
      </c>
      <c r="E432" s="15">
        <v>85.000000000000014</v>
      </c>
      <c r="F432" s="15">
        <v>54.999999999999986</v>
      </c>
      <c r="G432" s="23">
        <v>0.44499999999999995</v>
      </c>
      <c r="H432" s="16">
        <v>910.00000000000011</v>
      </c>
    </row>
    <row r="433" spans="1:8" ht="15" customHeight="1" x14ac:dyDescent="0.2">
      <c r="A433" s="2" t="s">
        <v>378</v>
      </c>
      <c r="B433" s="15">
        <v>14</v>
      </c>
      <c r="C433" s="15">
        <v>1</v>
      </c>
      <c r="D433" s="15">
        <v>13</v>
      </c>
      <c r="E433" s="15">
        <v>35</v>
      </c>
      <c r="F433" s="15">
        <v>23</v>
      </c>
      <c r="G433" s="23">
        <v>0.185</v>
      </c>
      <c r="H433" s="16">
        <v>421</v>
      </c>
    </row>
    <row r="434" spans="1:8" ht="15" customHeight="1" x14ac:dyDescent="0.2">
      <c r="A434" s="2" t="s">
        <v>379</v>
      </c>
      <c r="B434" s="15">
        <v>11</v>
      </c>
      <c r="C434" s="15" t="s">
        <v>17</v>
      </c>
      <c r="D434" s="15">
        <v>11</v>
      </c>
      <c r="E434" s="15">
        <v>60.000000000000007</v>
      </c>
      <c r="F434" s="15">
        <v>30.999999999999996</v>
      </c>
      <c r="G434" s="23">
        <v>0.32000000000000006</v>
      </c>
      <c r="H434" s="16">
        <v>374.99999999999994</v>
      </c>
    </row>
    <row r="435" spans="1:8" ht="21" customHeight="1" x14ac:dyDescent="0.2">
      <c r="A435" s="2" t="s">
        <v>380</v>
      </c>
      <c r="B435" s="12">
        <f t="shared" ref="B435:H435" si="50">SUM(B436:B440)</f>
        <v>300</v>
      </c>
      <c r="C435" s="12">
        <f t="shared" si="50"/>
        <v>8</v>
      </c>
      <c r="D435" s="12">
        <f t="shared" si="50"/>
        <v>292</v>
      </c>
      <c r="E435" s="12">
        <f t="shared" si="50"/>
        <v>890</v>
      </c>
      <c r="F435" s="12">
        <f t="shared" si="50"/>
        <v>439</v>
      </c>
      <c r="G435" s="21">
        <f t="shared" si="50"/>
        <v>4.6800000000000006</v>
      </c>
      <c r="H435" s="12">
        <f t="shared" si="50"/>
        <v>8696.6666666666679</v>
      </c>
    </row>
    <row r="436" spans="1:8" ht="15" customHeight="1" x14ac:dyDescent="0.2">
      <c r="A436" s="2" t="s">
        <v>692</v>
      </c>
      <c r="B436" s="15">
        <v>90</v>
      </c>
      <c r="C436" s="15">
        <v>2</v>
      </c>
      <c r="D436" s="15">
        <v>88</v>
      </c>
      <c r="E436" s="15">
        <v>289.99999999999994</v>
      </c>
      <c r="F436" s="15">
        <v>162.00000000000003</v>
      </c>
      <c r="G436" s="23">
        <v>1.5150000000000001</v>
      </c>
      <c r="H436" s="16">
        <v>3272.0000000000005</v>
      </c>
    </row>
    <row r="437" spans="1:8" ht="15" customHeight="1" x14ac:dyDescent="0.2">
      <c r="A437" s="2" t="s">
        <v>381</v>
      </c>
      <c r="B437" s="15">
        <v>29</v>
      </c>
      <c r="C437" s="15">
        <v>2</v>
      </c>
      <c r="D437" s="15">
        <v>27</v>
      </c>
      <c r="E437" s="15">
        <v>90.000000000000014</v>
      </c>
      <c r="F437" s="15">
        <v>51</v>
      </c>
      <c r="G437" s="23">
        <v>0.48000000000000004</v>
      </c>
      <c r="H437" s="16">
        <v>1011.0000000000001</v>
      </c>
    </row>
    <row r="438" spans="1:8" ht="15" customHeight="1" x14ac:dyDescent="0.2">
      <c r="A438" s="2" t="s">
        <v>382</v>
      </c>
      <c r="B438" s="15">
        <v>38</v>
      </c>
      <c r="C438" s="15">
        <v>1</v>
      </c>
      <c r="D438" s="15">
        <v>37</v>
      </c>
      <c r="E438" s="15">
        <v>148</v>
      </c>
      <c r="F438" s="15">
        <v>71</v>
      </c>
      <c r="G438" s="23">
        <v>0.79500000000000015</v>
      </c>
      <c r="H438" s="16">
        <v>1545.0000000000002</v>
      </c>
    </row>
    <row r="439" spans="1:8" ht="15" customHeight="1" x14ac:dyDescent="0.2">
      <c r="A439" s="2" t="s">
        <v>174</v>
      </c>
      <c r="B439" s="15">
        <v>52</v>
      </c>
      <c r="C439" s="15">
        <v>1</v>
      </c>
      <c r="D439" s="15">
        <v>51</v>
      </c>
      <c r="E439" s="15">
        <v>102</v>
      </c>
      <c r="F439" s="15">
        <v>55</v>
      </c>
      <c r="G439" s="23">
        <v>0.53499999999999992</v>
      </c>
      <c r="H439" s="16">
        <v>906.00000000000023</v>
      </c>
    </row>
    <row r="440" spans="1:8" ht="15" customHeight="1" x14ac:dyDescent="0.2">
      <c r="A440" s="2" t="s">
        <v>383</v>
      </c>
      <c r="B440" s="15">
        <v>91</v>
      </c>
      <c r="C440" s="15">
        <v>2</v>
      </c>
      <c r="D440" s="15">
        <v>89</v>
      </c>
      <c r="E440" s="15">
        <v>259.99999999999994</v>
      </c>
      <c r="F440" s="15">
        <v>99.999999999999986</v>
      </c>
      <c r="G440" s="23">
        <v>1.3550000000000002</v>
      </c>
      <c r="H440" s="16">
        <v>1962.6666666666674</v>
      </c>
    </row>
    <row r="441" spans="1:8" ht="21" customHeight="1" x14ac:dyDescent="0.2">
      <c r="A441" s="2" t="s">
        <v>384</v>
      </c>
      <c r="B441" s="12">
        <f t="shared" ref="B441:H441" si="51">SUM(B442:B452)</f>
        <v>508</v>
      </c>
      <c r="C441" s="12">
        <f t="shared" si="51"/>
        <v>13</v>
      </c>
      <c r="D441" s="12">
        <f t="shared" si="51"/>
        <v>495</v>
      </c>
      <c r="E441" s="12">
        <f t="shared" si="51"/>
        <v>1778.0000000000002</v>
      </c>
      <c r="F441" s="12">
        <f t="shared" si="51"/>
        <v>980</v>
      </c>
      <c r="G441" s="21">
        <f t="shared" si="51"/>
        <v>9.52</v>
      </c>
      <c r="H441" s="12">
        <f t="shared" si="51"/>
        <v>21315.333333333336</v>
      </c>
    </row>
    <row r="442" spans="1:8" ht="15" customHeight="1" x14ac:dyDescent="0.2">
      <c r="A442" s="2" t="s">
        <v>693</v>
      </c>
      <c r="B442" s="15">
        <v>77</v>
      </c>
      <c r="C442" s="15" t="s">
        <v>17</v>
      </c>
      <c r="D442" s="15">
        <v>77</v>
      </c>
      <c r="E442" s="15">
        <v>202.00000000000006</v>
      </c>
      <c r="F442" s="15">
        <v>88.000000000000014</v>
      </c>
      <c r="G442" s="23">
        <v>1.0950000000000002</v>
      </c>
      <c r="H442" s="16">
        <v>2105.0000000000005</v>
      </c>
    </row>
    <row r="443" spans="1:8" ht="15" customHeight="1" x14ac:dyDescent="0.2">
      <c r="A443" s="2" t="s">
        <v>385</v>
      </c>
      <c r="B443" s="15">
        <v>50</v>
      </c>
      <c r="C443" s="15" t="s">
        <v>17</v>
      </c>
      <c r="D443" s="15">
        <v>50</v>
      </c>
      <c r="E443" s="15">
        <v>180.00000000000003</v>
      </c>
      <c r="F443" s="15">
        <v>82</v>
      </c>
      <c r="G443" s="23">
        <v>0.98</v>
      </c>
      <c r="H443" s="16">
        <v>1626.0000000000005</v>
      </c>
    </row>
    <row r="444" spans="1:8" ht="15" customHeight="1" x14ac:dyDescent="0.2">
      <c r="A444" s="2" t="s">
        <v>386</v>
      </c>
      <c r="B444" s="15">
        <v>55</v>
      </c>
      <c r="C444" s="15">
        <v>1</v>
      </c>
      <c r="D444" s="15">
        <v>54</v>
      </c>
      <c r="E444" s="15">
        <v>195.00000000000003</v>
      </c>
      <c r="F444" s="15">
        <v>118.99999999999997</v>
      </c>
      <c r="G444" s="23">
        <v>1.0199999999999998</v>
      </c>
      <c r="H444" s="16">
        <v>2344</v>
      </c>
    </row>
    <row r="445" spans="1:8" ht="15" customHeight="1" x14ac:dyDescent="0.2">
      <c r="A445" s="2" t="s">
        <v>387</v>
      </c>
      <c r="B445" s="15">
        <v>47</v>
      </c>
      <c r="C445" s="15">
        <v>10</v>
      </c>
      <c r="D445" s="15">
        <v>37</v>
      </c>
      <c r="E445" s="15">
        <v>141.00000000000003</v>
      </c>
      <c r="F445" s="15">
        <v>93.999999999999986</v>
      </c>
      <c r="G445" s="23">
        <v>0.755</v>
      </c>
      <c r="H445" s="16">
        <v>1830</v>
      </c>
    </row>
    <row r="446" spans="1:8" ht="15" customHeight="1" x14ac:dyDescent="0.2">
      <c r="A446" s="2" t="s">
        <v>388</v>
      </c>
      <c r="B446" s="15">
        <v>13</v>
      </c>
      <c r="C446" s="15" t="s">
        <v>17</v>
      </c>
      <c r="D446" s="15">
        <v>13</v>
      </c>
      <c r="E446" s="15">
        <v>52</v>
      </c>
      <c r="F446" s="15">
        <v>31</v>
      </c>
      <c r="G446" s="23">
        <v>0.27500000000000008</v>
      </c>
      <c r="H446" s="16">
        <v>690</v>
      </c>
    </row>
    <row r="447" spans="1:8" ht="15" customHeight="1" x14ac:dyDescent="0.2">
      <c r="A447" s="2" t="s">
        <v>389</v>
      </c>
      <c r="B447" s="15">
        <v>16</v>
      </c>
      <c r="C447" s="15" t="s">
        <v>17</v>
      </c>
      <c r="D447" s="15">
        <v>16</v>
      </c>
      <c r="E447" s="15">
        <v>71</v>
      </c>
      <c r="F447" s="15">
        <v>60.999999999999993</v>
      </c>
      <c r="G447" s="23">
        <v>0.39</v>
      </c>
      <c r="H447" s="16">
        <v>1377.0000000000002</v>
      </c>
    </row>
    <row r="448" spans="1:8" ht="15" customHeight="1" x14ac:dyDescent="0.2">
      <c r="A448" s="2" t="s">
        <v>390</v>
      </c>
      <c r="B448" s="15">
        <v>5</v>
      </c>
      <c r="C448" s="15">
        <v>1</v>
      </c>
      <c r="D448" s="15">
        <v>4</v>
      </c>
      <c r="E448" s="15">
        <v>23</v>
      </c>
      <c r="F448" s="15">
        <v>8</v>
      </c>
      <c r="G448" s="23">
        <v>0.125</v>
      </c>
      <c r="H448" s="16">
        <v>107.33333333333334</v>
      </c>
    </row>
    <row r="449" spans="1:8" ht="15" customHeight="1" x14ac:dyDescent="0.2">
      <c r="A449" s="2" t="s">
        <v>391</v>
      </c>
      <c r="B449" s="15">
        <v>73</v>
      </c>
      <c r="C449" s="15">
        <v>1</v>
      </c>
      <c r="D449" s="15">
        <v>72</v>
      </c>
      <c r="E449" s="15">
        <v>347.00000000000011</v>
      </c>
      <c r="F449" s="15">
        <v>183</v>
      </c>
      <c r="G449" s="23">
        <v>1.8050000000000004</v>
      </c>
      <c r="H449" s="16">
        <v>4137.0000000000018</v>
      </c>
    </row>
    <row r="450" spans="1:8" ht="15" customHeight="1" x14ac:dyDescent="0.2">
      <c r="A450" s="2" t="s">
        <v>392</v>
      </c>
      <c r="B450" s="15">
        <v>99</v>
      </c>
      <c r="C450" s="15" t="s">
        <v>17</v>
      </c>
      <c r="D450" s="15">
        <v>99</v>
      </c>
      <c r="E450" s="15">
        <v>292.00000000000006</v>
      </c>
      <c r="F450" s="15">
        <v>149.99999999999997</v>
      </c>
      <c r="G450" s="23">
        <v>1.6049999999999998</v>
      </c>
      <c r="H450" s="16">
        <v>3477.0000000000005</v>
      </c>
    </row>
    <row r="451" spans="1:8" ht="15" customHeight="1" x14ac:dyDescent="0.2">
      <c r="A451" s="2" t="s">
        <v>393</v>
      </c>
      <c r="B451" s="15">
        <v>45</v>
      </c>
      <c r="C451" s="15" t="s">
        <v>17</v>
      </c>
      <c r="D451" s="15">
        <v>45</v>
      </c>
      <c r="E451" s="15">
        <v>173.99999999999997</v>
      </c>
      <c r="F451" s="15">
        <v>103.99999999999999</v>
      </c>
      <c r="G451" s="23">
        <v>0.93000000000000016</v>
      </c>
      <c r="H451" s="16">
        <v>2252.0000000000005</v>
      </c>
    </row>
    <row r="452" spans="1:8" ht="15" customHeight="1" x14ac:dyDescent="0.2">
      <c r="A452" s="2" t="s">
        <v>394</v>
      </c>
      <c r="B452" s="15">
        <v>28</v>
      </c>
      <c r="C452" s="15" t="s">
        <v>17</v>
      </c>
      <c r="D452" s="15">
        <v>28</v>
      </c>
      <c r="E452" s="15">
        <v>100.99999999999999</v>
      </c>
      <c r="F452" s="15">
        <v>60</v>
      </c>
      <c r="G452" s="23">
        <v>0.54</v>
      </c>
      <c r="H452" s="16">
        <v>1370</v>
      </c>
    </row>
    <row r="453" spans="1:8" ht="21" customHeight="1" x14ac:dyDescent="0.2">
      <c r="A453" s="2" t="s">
        <v>11</v>
      </c>
      <c r="B453" s="12">
        <f>+B454+B458+B466+B470+B492+B502</f>
        <v>6319</v>
      </c>
      <c r="C453" s="12">
        <f>+C454+C458+C466+C470+C492</f>
        <v>522</v>
      </c>
      <c r="D453" s="12">
        <f t="shared" ref="D453:H453" si="52">+D454+D458+D466+D470+D492+D502</f>
        <v>5797</v>
      </c>
      <c r="E453" s="12">
        <f t="shared" si="52"/>
        <v>23062.000000000004</v>
      </c>
      <c r="F453" s="12">
        <f t="shared" si="52"/>
        <v>13518</v>
      </c>
      <c r="G453" s="21">
        <f t="shared" si="52"/>
        <v>121.70699999999998</v>
      </c>
      <c r="H453" s="12">
        <f t="shared" si="52"/>
        <v>287900.33333333331</v>
      </c>
    </row>
    <row r="454" spans="1:8" ht="21" customHeight="1" x14ac:dyDescent="0.2">
      <c r="A454" s="2" t="s">
        <v>395</v>
      </c>
      <c r="B454" s="12">
        <f t="shared" ref="B454:H454" si="53">SUM(B455:B457)</f>
        <v>7</v>
      </c>
      <c r="C454" s="12">
        <f t="shared" si="53"/>
        <v>1</v>
      </c>
      <c r="D454" s="12">
        <f t="shared" si="53"/>
        <v>6</v>
      </c>
      <c r="E454" s="12">
        <f t="shared" si="53"/>
        <v>34</v>
      </c>
      <c r="F454" s="12">
        <f t="shared" si="53"/>
        <v>15</v>
      </c>
      <c r="G454" s="21">
        <f t="shared" si="53"/>
        <v>0.19</v>
      </c>
      <c r="H454" s="12">
        <f t="shared" si="53"/>
        <v>256</v>
      </c>
    </row>
    <row r="455" spans="1:8" ht="15" customHeight="1" x14ac:dyDescent="0.2">
      <c r="A455" s="2" t="s">
        <v>694</v>
      </c>
      <c r="B455" s="15">
        <v>1</v>
      </c>
      <c r="C455" s="15" t="s">
        <v>17</v>
      </c>
      <c r="D455" s="15">
        <v>1</v>
      </c>
      <c r="E455" s="15">
        <v>1</v>
      </c>
      <c r="F455" s="15" t="s">
        <v>17</v>
      </c>
      <c r="G455" s="23">
        <v>5.0000000000000001E-3</v>
      </c>
      <c r="H455" s="16" t="s">
        <v>17</v>
      </c>
    </row>
    <row r="456" spans="1:8" ht="15" customHeight="1" x14ac:dyDescent="0.2">
      <c r="A456" s="2" t="s">
        <v>396</v>
      </c>
      <c r="B456" s="15">
        <v>4</v>
      </c>
      <c r="C456" s="15" t="s">
        <v>17</v>
      </c>
      <c r="D456" s="15">
        <v>4</v>
      </c>
      <c r="E456" s="15">
        <v>29</v>
      </c>
      <c r="F456" s="15">
        <v>11</v>
      </c>
      <c r="G456" s="23">
        <v>0.16</v>
      </c>
      <c r="H456" s="16">
        <v>192.00000000000003</v>
      </c>
    </row>
    <row r="457" spans="1:8" ht="15" customHeight="1" x14ac:dyDescent="0.2">
      <c r="A457" s="2" t="s">
        <v>397</v>
      </c>
      <c r="B457" s="15">
        <v>2</v>
      </c>
      <c r="C457" s="15">
        <v>1</v>
      </c>
      <c r="D457" s="15">
        <v>1</v>
      </c>
      <c r="E457" s="15">
        <v>4</v>
      </c>
      <c r="F457" s="15">
        <v>4</v>
      </c>
      <c r="G457" s="23">
        <v>2.5000000000000001E-2</v>
      </c>
      <c r="H457" s="16">
        <v>64</v>
      </c>
    </row>
    <row r="458" spans="1:8" ht="21" customHeight="1" x14ac:dyDescent="0.2">
      <c r="A458" s="2" t="s">
        <v>398</v>
      </c>
      <c r="B458" s="12">
        <f t="shared" ref="B458:H458" si="54">SUM(B459:B465)</f>
        <v>1231</v>
      </c>
      <c r="C458" s="12">
        <f t="shared" si="54"/>
        <v>66</v>
      </c>
      <c r="D458" s="12">
        <f t="shared" si="54"/>
        <v>1165</v>
      </c>
      <c r="E458" s="12">
        <f t="shared" si="54"/>
        <v>7412.0000000000036</v>
      </c>
      <c r="F458" s="12">
        <f t="shared" si="54"/>
        <v>4323.9999999999991</v>
      </c>
      <c r="G458" s="21">
        <f t="shared" si="54"/>
        <v>38.370000000000005</v>
      </c>
      <c r="H458" s="12">
        <f t="shared" si="54"/>
        <v>91988.666666666657</v>
      </c>
    </row>
    <row r="459" spans="1:8" ht="15" customHeight="1" x14ac:dyDescent="0.2">
      <c r="A459" s="2" t="s">
        <v>723</v>
      </c>
      <c r="B459" s="15">
        <v>399</v>
      </c>
      <c r="C459" s="15">
        <v>38</v>
      </c>
      <c r="D459" s="15">
        <v>361</v>
      </c>
      <c r="E459" s="15">
        <v>1402.0000000000007</v>
      </c>
      <c r="F459" s="15">
        <v>577.00000000000023</v>
      </c>
      <c r="G459" s="23">
        <v>7.2599999999999971</v>
      </c>
      <c r="H459" s="16">
        <v>11707.000000000002</v>
      </c>
    </row>
    <row r="460" spans="1:8" ht="15" customHeight="1" x14ac:dyDescent="0.2">
      <c r="A460" s="2" t="s">
        <v>399</v>
      </c>
      <c r="B460" s="15">
        <v>26</v>
      </c>
      <c r="C460" s="15">
        <v>1</v>
      </c>
      <c r="D460" s="15">
        <v>25</v>
      </c>
      <c r="E460" s="15">
        <v>272</v>
      </c>
      <c r="F460" s="15">
        <v>121.00000000000003</v>
      </c>
      <c r="G460" s="23">
        <v>1.3949999999999998</v>
      </c>
      <c r="H460" s="16">
        <v>2423</v>
      </c>
    </row>
    <row r="461" spans="1:8" ht="15" customHeight="1" x14ac:dyDescent="0.2">
      <c r="A461" s="2" t="s">
        <v>400</v>
      </c>
      <c r="B461" s="15">
        <v>40</v>
      </c>
      <c r="C461" s="15">
        <v>8</v>
      </c>
      <c r="D461" s="15">
        <v>32</v>
      </c>
      <c r="E461" s="15">
        <v>482</v>
      </c>
      <c r="F461" s="15">
        <v>308.99999999999994</v>
      </c>
      <c r="G461" s="23">
        <v>2.4099999999999993</v>
      </c>
      <c r="H461" s="16">
        <v>6344</v>
      </c>
    </row>
    <row r="462" spans="1:8" ht="15" customHeight="1" x14ac:dyDescent="0.2">
      <c r="A462" s="2" t="s">
        <v>401</v>
      </c>
      <c r="B462" s="15">
        <v>58</v>
      </c>
      <c r="C462" s="15">
        <v>6</v>
      </c>
      <c r="D462" s="15">
        <v>52</v>
      </c>
      <c r="E462" s="15">
        <v>441.99999999999989</v>
      </c>
      <c r="F462" s="15">
        <v>211.00000000000003</v>
      </c>
      <c r="G462" s="23">
        <v>2.2949999999999999</v>
      </c>
      <c r="H462" s="16">
        <v>4625</v>
      </c>
    </row>
    <row r="463" spans="1:8" ht="15" customHeight="1" x14ac:dyDescent="0.2">
      <c r="A463" s="2" t="s">
        <v>402</v>
      </c>
      <c r="B463" s="15">
        <v>5</v>
      </c>
      <c r="C463" s="15">
        <v>1</v>
      </c>
      <c r="D463" s="15">
        <v>4</v>
      </c>
      <c r="E463" s="15">
        <v>20</v>
      </c>
      <c r="F463" s="15">
        <v>16</v>
      </c>
      <c r="G463" s="23">
        <v>0.10499999999999998</v>
      </c>
      <c r="H463" s="16">
        <v>384</v>
      </c>
    </row>
    <row r="464" spans="1:8" ht="15" customHeight="1" x14ac:dyDescent="0.2">
      <c r="A464" s="2" t="s">
        <v>724</v>
      </c>
      <c r="B464" s="15">
        <v>55</v>
      </c>
      <c r="C464" s="15">
        <v>4</v>
      </c>
      <c r="D464" s="15">
        <v>51</v>
      </c>
      <c r="E464" s="15">
        <v>714.99999999999977</v>
      </c>
      <c r="F464" s="15">
        <v>426</v>
      </c>
      <c r="G464" s="23">
        <v>3.6849999999999987</v>
      </c>
      <c r="H464" s="16">
        <v>9304.9999999999964</v>
      </c>
    </row>
    <row r="465" spans="1:8" ht="15" customHeight="1" x14ac:dyDescent="0.2">
      <c r="A465" s="2" t="s">
        <v>403</v>
      </c>
      <c r="B465" s="15">
        <v>648</v>
      </c>
      <c r="C465" s="15">
        <v>8</v>
      </c>
      <c r="D465" s="15">
        <v>640</v>
      </c>
      <c r="E465" s="15">
        <v>4079.0000000000023</v>
      </c>
      <c r="F465" s="15">
        <v>2663.9999999999991</v>
      </c>
      <c r="G465" s="23">
        <v>21.220000000000006</v>
      </c>
      <c r="H465" s="16">
        <v>57200.66666666665</v>
      </c>
    </row>
    <row r="466" spans="1:8" ht="21" customHeight="1" x14ac:dyDescent="0.2">
      <c r="A466" s="2" t="s">
        <v>404</v>
      </c>
      <c r="B466" s="12">
        <f t="shared" ref="B466:H466" si="55">SUM(B467:B469)</f>
        <v>52</v>
      </c>
      <c r="C466" s="12">
        <f t="shared" si="55"/>
        <v>16</v>
      </c>
      <c r="D466" s="12">
        <f t="shared" si="55"/>
        <v>36</v>
      </c>
      <c r="E466" s="12">
        <f t="shared" si="55"/>
        <v>228</v>
      </c>
      <c r="F466" s="12">
        <f t="shared" si="55"/>
        <v>119</v>
      </c>
      <c r="G466" s="21">
        <f t="shared" si="55"/>
        <v>1.177</v>
      </c>
      <c r="H466" s="12">
        <f t="shared" si="55"/>
        <v>2331</v>
      </c>
    </row>
    <row r="467" spans="1:8" ht="15" customHeight="1" x14ac:dyDescent="0.2">
      <c r="A467" s="2" t="s">
        <v>695</v>
      </c>
      <c r="B467" s="15">
        <v>19</v>
      </c>
      <c r="C467" s="15">
        <v>5</v>
      </c>
      <c r="D467" s="15">
        <v>14</v>
      </c>
      <c r="E467" s="15">
        <v>89</v>
      </c>
      <c r="F467" s="15">
        <v>66</v>
      </c>
      <c r="G467" s="23">
        <v>0.45499999999999996</v>
      </c>
      <c r="H467" s="16">
        <v>1365.0000000000002</v>
      </c>
    </row>
    <row r="468" spans="1:8" ht="15" customHeight="1" x14ac:dyDescent="0.2">
      <c r="A468" s="2" t="s">
        <v>405</v>
      </c>
      <c r="B468" s="15">
        <v>12</v>
      </c>
      <c r="C468" s="15">
        <v>3</v>
      </c>
      <c r="D468" s="15">
        <v>9</v>
      </c>
      <c r="E468" s="15">
        <v>44</v>
      </c>
      <c r="F468" s="15">
        <v>21</v>
      </c>
      <c r="G468" s="23">
        <v>0.24</v>
      </c>
      <c r="H468" s="16">
        <v>436</v>
      </c>
    </row>
    <row r="469" spans="1:8" ht="15" customHeight="1" x14ac:dyDescent="0.2">
      <c r="A469" s="2" t="s">
        <v>406</v>
      </c>
      <c r="B469" s="15">
        <v>21</v>
      </c>
      <c r="C469" s="15">
        <v>8</v>
      </c>
      <c r="D469" s="15">
        <v>13</v>
      </c>
      <c r="E469" s="15">
        <v>95</v>
      </c>
      <c r="F469" s="15">
        <v>32</v>
      </c>
      <c r="G469" s="23">
        <v>0.48200000000000004</v>
      </c>
      <c r="H469" s="16">
        <v>530</v>
      </c>
    </row>
    <row r="470" spans="1:8" ht="21" customHeight="1" x14ac:dyDescent="0.2">
      <c r="A470" s="2" t="s">
        <v>407</v>
      </c>
      <c r="B470" s="12">
        <f t="shared" ref="B470:H470" si="56">SUM(B471:B491)</f>
        <v>4726</v>
      </c>
      <c r="C470" s="12">
        <f t="shared" si="56"/>
        <v>397</v>
      </c>
      <c r="D470" s="12">
        <f t="shared" si="56"/>
        <v>4329</v>
      </c>
      <c r="E470" s="12">
        <f t="shared" si="56"/>
        <v>14808</v>
      </c>
      <c r="F470" s="12">
        <f t="shared" si="56"/>
        <v>8751.0000000000018</v>
      </c>
      <c r="G470" s="21">
        <f t="shared" si="56"/>
        <v>78.908999999999978</v>
      </c>
      <c r="H470" s="12">
        <f t="shared" si="56"/>
        <v>186815.33333333331</v>
      </c>
    </row>
    <row r="471" spans="1:8" ht="15" customHeight="1" x14ac:dyDescent="0.2">
      <c r="A471" s="2" t="s">
        <v>408</v>
      </c>
      <c r="B471" s="15">
        <v>1</v>
      </c>
      <c r="C471" s="15" t="s">
        <v>17</v>
      </c>
      <c r="D471" s="15">
        <v>1</v>
      </c>
      <c r="E471" s="15">
        <v>1</v>
      </c>
      <c r="F471" s="15" t="s">
        <v>17</v>
      </c>
      <c r="G471" s="23">
        <v>5.0000000000000001E-3</v>
      </c>
      <c r="H471" s="16" t="s">
        <v>17</v>
      </c>
    </row>
    <row r="472" spans="1:8" ht="15" customHeight="1" x14ac:dyDescent="0.2">
      <c r="A472" s="2" t="s">
        <v>409</v>
      </c>
      <c r="B472" s="15">
        <v>7</v>
      </c>
      <c r="C472" s="15">
        <v>1</v>
      </c>
      <c r="D472" s="15">
        <v>6</v>
      </c>
      <c r="E472" s="15">
        <v>18</v>
      </c>
      <c r="F472" s="15">
        <v>11.000000000000002</v>
      </c>
      <c r="G472" s="23">
        <v>0.1</v>
      </c>
      <c r="H472" s="16">
        <v>207.00000000000003</v>
      </c>
    </row>
    <row r="473" spans="1:8" ht="15" customHeight="1" x14ac:dyDescent="0.2">
      <c r="A473" s="2" t="s">
        <v>239</v>
      </c>
      <c r="B473" s="15">
        <v>1</v>
      </c>
      <c r="C473" s="15" t="s">
        <v>17</v>
      </c>
      <c r="D473" s="15">
        <v>1</v>
      </c>
      <c r="E473" s="15">
        <v>2</v>
      </c>
      <c r="F473" s="15">
        <v>2</v>
      </c>
      <c r="G473" s="23">
        <v>0.01</v>
      </c>
      <c r="H473" s="16">
        <v>20</v>
      </c>
    </row>
    <row r="474" spans="1:8" ht="15" customHeight="1" x14ac:dyDescent="0.2">
      <c r="A474" s="2" t="s">
        <v>410</v>
      </c>
      <c r="B474" s="15">
        <v>4</v>
      </c>
      <c r="C474" s="15" t="s">
        <v>17</v>
      </c>
      <c r="D474" s="15">
        <v>4</v>
      </c>
      <c r="E474" s="15">
        <v>13</v>
      </c>
      <c r="F474" s="15">
        <v>10</v>
      </c>
      <c r="G474" s="23">
        <v>7.4999999999999997E-2</v>
      </c>
      <c r="H474" s="16">
        <v>142</v>
      </c>
    </row>
    <row r="475" spans="1:8" ht="15" customHeight="1" x14ac:dyDescent="0.2">
      <c r="A475" s="2" t="s">
        <v>411</v>
      </c>
      <c r="B475" s="15">
        <v>1</v>
      </c>
      <c r="C475" s="15" t="s">
        <v>17</v>
      </c>
      <c r="D475" s="15">
        <v>1</v>
      </c>
      <c r="E475" s="15">
        <v>4</v>
      </c>
      <c r="F475" s="15">
        <v>1</v>
      </c>
      <c r="G475" s="23">
        <v>0.02</v>
      </c>
      <c r="H475" s="16">
        <v>24</v>
      </c>
    </row>
    <row r="476" spans="1:8" ht="15" customHeight="1" x14ac:dyDescent="0.2">
      <c r="A476" s="2" t="s">
        <v>412</v>
      </c>
      <c r="B476" s="15">
        <v>2</v>
      </c>
      <c r="C476" s="15" t="s">
        <v>17</v>
      </c>
      <c r="D476" s="15">
        <v>2</v>
      </c>
      <c r="E476" s="15">
        <v>2</v>
      </c>
      <c r="F476" s="15">
        <v>2</v>
      </c>
      <c r="G476" s="23">
        <v>0.01</v>
      </c>
      <c r="H476" s="16">
        <v>49</v>
      </c>
    </row>
    <row r="477" spans="1:8" ht="15" customHeight="1" x14ac:dyDescent="0.2">
      <c r="A477" s="2" t="s">
        <v>73</v>
      </c>
      <c r="B477" s="15">
        <v>16</v>
      </c>
      <c r="C477" s="15">
        <v>1</v>
      </c>
      <c r="D477" s="15">
        <v>15</v>
      </c>
      <c r="E477" s="15">
        <v>25.000000000000004</v>
      </c>
      <c r="F477" s="15">
        <v>4.0000000000000009</v>
      </c>
      <c r="G477" s="23">
        <v>0.13</v>
      </c>
      <c r="H477" s="16">
        <v>82</v>
      </c>
    </row>
    <row r="478" spans="1:8" ht="15" customHeight="1" x14ac:dyDescent="0.2">
      <c r="A478" s="2" t="s">
        <v>175</v>
      </c>
      <c r="B478" s="15">
        <v>382</v>
      </c>
      <c r="C478" s="15">
        <v>20</v>
      </c>
      <c r="D478" s="15">
        <v>362</v>
      </c>
      <c r="E478" s="15">
        <v>1067.0000000000014</v>
      </c>
      <c r="F478" s="15">
        <v>632.00000000000023</v>
      </c>
      <c r="G478" s="23">
        <v>5.6950000000000029</v>
      </c>
      <c r="H478" s="16">
        <v>12371.66666666667</v>
      </c>
    </row>
    <row r="479" spans="1:8" ht="15" customHeight="1" x14ac:dyDescent="0.2">
      <c r="A479" s="2" t="s">
        <v>413</v>
      </c>
      <c r="B479" s="15">
        <v>73</v>
      </c>
      <c r="C479" s="15">
        <v>17</v>
      </c>
      <c r="D479" s="15">
        <v>56</v>
      </c>
      <c r="E479" s="15">
        <v>284.00000000000006</v>
      </c>
      <c r="F479" s="15">
        <v>162.00000000000009</v>
      </c>
      <c r="G479" s="23">
        <v>1.485000000000001</v>
      </c>
      <c r="H479" s="16">
        <v>3439</v>
      </c>
    </row>
    <row r="480" spans="1:8" ht="15" customHeight="1" x14ac:dyDescent="0.2">
      <c r="A480" s="2" t="s">
        <v>414</v>
      </c>
      <c r="B480" s="15">
        <v>676</v>
      </c>
      <c r="C480" s="15">
        <v>84</v>
      </c>
      <c r="D480" s="15">
        <v>592</v>
      </c>
      <c r="E480" s="15">
        <v>2000.9999999999998</v>
      </c>
      <c r="F480" s="15">
        <v>1209.0000000000005</v>
      </c>
      <c r="G480" s="23">
        <v>10.740999999999989</v>
      </c>
      <c r="H480" s="16">
        <v>27033.666666666682</v>
      </c>
    </row>
    <row r="481" spans="1:8" ht="15" customHeight="1" x14ac:dyDescent="0.2">
      <c r="A481" s="2" t="s">
        <v>415</v>
      </c>
      <c r="B481" s="15">
        <v>446</v>
      </c>
      <c r="C481" s="15">
        <v>23</v>
      </c>
      <c r="D481" s="15">
        <v>423</v>
      </c>
      <c r="E481" s="15">
        <v>1467.9999999999984</v>
      </c>
      <c r="F481" s="15">
        <v>853.00000000000045</v>
      </c>
      <c r="G481" s="23">
        <v>7.8100000000000049</v>
      </c>
      <c r="H481" s="16">
        <v>18324.999999999993</v>
      </c>
    </row>
    <row r="482" spans="1:8" ht="15" customHeight="1" x14ac:dyDescent="0.2">
      <c r="A482" s="2" t="s">
        <v>416</v>
      </c>
      <c r="B482" s="15">
        <v>74</v>
      </c>
      <c r="C482" s="15">
        <v>4</v>
      </c>
      <c r="D482" s="15">
        <v>70</v>
      </c>
      <c r="E482" s="15">
        <v>563</v>
      </c>
      <c r="F482" s="15">
        <v>354.00000000000017</v>
      </c>
      <c r="G482" s="23">
        <v>2.8849999999999993</v>
      </c>
      <c r="H482" s="16">
        <v>6952</v>
      </c>
    </row>
    <row r="483" spans="1:8" ht="15" customHeight="1" x14ac:dyDescent="0.2">
      <c r="A483" s="2" t="s">
        <v>417</v>
      </c>
      <c r="B483" s="15">
        <v>384</v>
      </c>
      <c r="C483" s="15">
        <v>3</v>
      </c>
      <c r="D483" s="15">
        <v>381</v>
      </c>
      <c r="E483" s="15">
        <v>1458.0000000000002</v>
      </c>
      <c r="F483" s="15">
        <v>1030.0000000000009</v>
      </c>
      <c r="G483" s="23">
        <v>7.759999999999998</v>
      </c>
      <c r="H483" s="16">
        <v>21916.999999999996</v>
      </c>
    </row>
    <row r="484" spans="1:8" ht="15" customHeight="1" x14ac:dyDescent="0.2">
      <c r="A484" s="2" t="s">
        <v>418</v>
      </c>
      <c r="B484" s="15">
        <v>206</v>
      </c>
      <c r="C484" s="15">
        <v>36</v>
      </c>
      <c r="D484" s="15">
        <v>170</v>
      </c>
      <c r="E484" s="15">
        <v>416.00000000000057</v>
      </c>
      <c r="F484" s="15">
        <v>276.99999999999994</v>
      </c>
      <c r="G484" s="23">
        <v>2.0899999999999976</v>
      </c>
      <c r="H484" s="16">
        <v>5709.6666666666661</v>
      </c>
    </row>
    <row r="485" spans="1:8" ht="15" customHeight="1" x14ac:dyDescent="0.2">
      <c r="A485" s="2" t="s">
        <v>419</v>
      </c>
      <c r="B485" s="15">
        <v>150</v>
      </c>
      <c r="C485" s="15">
        <v>24</v>
      </c>
      <c r="D485" s="15">
        <v>126</v>
      </c>
      <c r="E485" s="15">
        <v>422.00000000000017</v>
      </c>
      <c r="F485" s="15">
        <v>293</v>
      </c>
      <c r="G485" s="23">
        <v>2.2450000000000001</v>
      </c>
      <c r="H485" s="16">
        <v>6461.0000000000009</v>
      </c>
    </row>
    <row r="486" spans="1:8" ht="15" customHeight="1" x14ac:dyDescent="0.2">
      <c r="A486" s="2" t="s">
        <v>420</v>
      </c>
      <c r="B486" s="15">
        <v>312</v>
      </c>
      <c r="C486" s="15">
        <v>10</v>
      </c>
      <c r="D486" s="15">
        <v>302</v>
      </c>
      <c r="E486" s="15">
        <v>1016</v>
      </c>
      <c r="F486" s="15">
        <v>426.9999999999996</v>
      </c>
      <c r="G486" s="23">
        <v>5.5350000000000001</v>
      </c>
      <c r="H486" s="16">
        <v>9098.3333333333285</v>
      </c>
    </row>
    <row r="487" spans="1:8" ht="15" customHeight="1" x14ac:dyDescent="0.2">
      <c r="A487" s="2" t="s">
        <v>421</v>
      </c>
      <c r="B487" s="15">
        <v>338</v>
      </c>
      <c r="C487" s="15">
        <v>2</v>
      </c>
      <c r="D487" s="15">
        <v>336</v>
      </c>
      <c r="E487" s="15">
        <v>881.99999999999977</v>
      </c>
      <c r="F487" s="15">
        <v>581.99999999999977</v>
      </c>
      <c r="G487" s="23">
        <v>4.7949999999999999</v>
      </c>
      <c r="H487" s="16">
        <v>12460.999999999993</v>
      </c>
    </row>
    <row r="488" spans="1:8" ht="15" customHeight="1" x14ac:dyDescent="0.2">
      <c r="A488" s="2" t="s">
        <v>422</v>
      </c>
      <c r="B488" s="15">
        <v>471</v>
      </c>
      <c r="C488" s="15">
        <v>109</v>
      </c>
      <c r="D488" s="15">
        <v>362</v>
      </c>
      <c r="E488" s="15">
        <v>983.99999999999977</v>
      </c>
      <c r="F488" s="15">
        <v>612.99999999999977</v>
      </c>
      <c r="G488" s="23">
        <v>5.2329999999999988</v>
      </c>
      <c r="H488" s="16">
        <v>12575.000000000005</v>
      </c>
    </row>
    <row r="489" spans="1:8" ht="15" customHeight="1" x14ac:dyDescent="0.2">
      <c r="A489" s="2" t="s">
        <v>423</v>
      </c>
      <c r="B489" s="15">
        <v>664</v>
      </c>
      <c r="C489" s="15">
        <v>44</v>
      </c>
      <c r="D489" s="15">
        <v>620</v>
      </c>
      <c r="E489" s="15">
        <v>2542.9999999999995</v>
      </c>
      <c r="F489" s="15">
        <v>1567.0000000000002</v>
      </c>
      <c r="G489" s="23">
        <v>13.594999999999995</v>
      </c>
      <c r="H489" s="16">
        <v>34713</v>
      </c>
    </row>
    <row r="490" spans="1:8" ht="15" customHeight="1" x14ac:dyDescent="0.2">
      <c r="A490" s="2" t="s">
        <v>424</v>
      </c>
      <c r="B490" s="15">
        <v>510</v>
      </c>
      <c r="C490" s="15">
        <v>13</v>
      </c>
      <c r="D490" s="15">
        <v>497</v>
      </c>
      <c r="E490" s="15">
        <v>1606.9999999999993</v>
      </c>
      <c r="F490" s="15">
        <v>715.99999999999955</v>
      </c>
      <c r="G490" s="23">
        <v>8.5299999999999976</v>
      </c>
      <c r="H490" s="16">
        <v>15102.333333333323</v>
      </c>
    </row>
    <row r="491" spans="1:8" ht="15" customHeight="1" x14ac:dyDescent="0.2">
      <c r="A491" s="2" t="s">
        <v>425</v>
      </c>
      <c r="B491" s="15">
        <v>8</v>
      </c>
      <c r="C491" s="15">
        <v>6</v>
      </c>
      <c r="D491" s="15">
        <v>2</v>
      </c>
      <c r="E491" s="15">
        <v>32</v>
      </c>
      <c r="F491" s="15">
        <v>6</v>
      </c>
      <c r="G491" s="23">
        <v>0.15999999999999998</v>
      </c>
      <c r="H491" s="16">
        <v>132.66666666666669</v>
      </c>
    </row>
    <row r="492" spans="1:8" ht="21" customHeight="1" x14ac:dyDescent="0.2">
      <c r="A492" s="2" t="s">
        <v>426</v>
      </c>
      <c r="B492" s="17">
        <f t="shared" ref="B492:H492" si="57">SUM(B493:B501)</f>
        <v>301</v>
      </c>
      <c r="C492" s="17">
        <f t="shared" si="57"/>
        <v>42</v>
      </c>
      <c r="D492" s="17">
        <f t="shared" si="57"/>
        <v>259</v>
      </c>
      <c r="E492" s="17">
        <f t="shared" si="57"/>
        <v>576</v>
      </c>
      <c r="F492" s="17">
        <f t="shared" si="57"/>
        <v>306</v>
      </c>
      <c r="G492" s="24">
        <f t="shared" si="57"/>
        <v>3.0410000000000004</v>
      </c>
      <c r="H492" s="17">
        <f t="shared" si="57"/>
        <v>6437.3333333333339</v>
      </c>
    </row>
    <row r="493" spans="1:8" ht="15" customHeight="1" x14ac:dyDescent="0.2">
      <c r="A493" s="2" t="s">
        <v>427</v>
      </c>
      <c r="B493" s="15">
        <v>4</v>
      </c>
      <c r="C493" s="15">
        <v>2</v>
      </c>
      <c r="D493" s="15">
        <v>2</v>
      </c>
      <c r="E493" s="15">
        <v>19</v>
      </c>
      <c r="F493" s="15">
        <v>17</v>
      </c>
      <c r="G493" s="23">
        <v>0.10499999999999998</v>
      </c>
      <c r="H493" s="16">
        <v>409</v>
      </c>
    </row>
    <row r="494" spans="1:8" ht="15" customHeight="1" x14ac:dyDescent="0.2">
      <c r="A494" s="2" t="s">
        <v>428</v>
      </c>
      <c r="B494" s="15">
        <v>8</v>
      </c>
      <c r="C494" s="15">
        <v>2</v>
      </c>
      <c r="D494" s="15">
        <v>6</v>
      </c>
      <c r="E494" s="15">
        <v>13</v>
      </c>
      <c r="F494" s="15">
        <v>8</v>
      </c>
      <c r="G494" s="23">
        <v>7.0000000000000007E-2</v>
      </c>
      <c r="H494" s="16">
        <v>177.00000000000003</v>
      </c>
    </row>
    <row r="495" spans="1:8" ht="15" customHeight="1" x14ac:dyDescent="0.2">
      <c r="A495" s="2" t="s">
        <v>429</v>
      </c>
      <c r="B495" s="15">
        <v>35</v>
      </c>
      <c r="C495" s="15">
        <v>1</v>
      </c>
      <c r="D495" s="15">
        <v>34</v>
      </c>
      <c r="E495" s="15">
        <v>84.000000000000014</v>
      </c>
      <c r="F495" s="15">
        <v>34.999999999999993</v>
      </c>
      <c r="G495" s="23">
        <v>0.44499999999999995</v>
      </c>
      <c r="H495" s="16">
        <v>799.33333333333337</v>
      </c>
    </row>
    <row r="496" spans="1:8" ht="15" customHeight="1" x14ac:dyDescent="0.2">
      <c r="A496" s="2" t="s">
        <v>430</v>
      </c>
      <c r="B496" s="15">
        <v>6</v>
      </c>
      <c r="C496" s="15">
        <v>1</v>
      </c>
      <c r="D496" s="15">
        <v>5</v>
      </c>
      <c r="E496" s="15">
        <v>6.9999999999999991</v>
      </c>
      <c r="F496" s="15">
        <v>3</v>
      </c>
      <c r="G496" s="23">
        <v>3.4999999999999996E-2</v>
      </c>
      <c r="H496" s="16">
        <v>24</v>
      </c>
    </row>
    <row r="497" spans="1:8" ht="15" customHeight="1" x14ac:dyDescent="0.2">
      <c r="A497" s="2" t="s">
        <v>431</v>
      </c>
      <c r="B497" s="15">
        <v>3</v>
      </c>
      <c r="C497" s="15" t="s">
        <v>17</v>
      </c>
      <c r="D497" s="15">
        <v>3</v>
      </c>
      <c r="E497" s="15">
        <v>4</v>
      </c>
      <c r="F497" s="15">
        <v>4</v>
      </c>
      <c r="G497" s="23">
        <v>1.9999999999999997E-2</v>
      </c>
      <c r="H497" s="16">
        <v>96</v>
      </c>
    </row>
    <row r="498" spans="1:8" ht="15" customHeight="1" x14ac:dyDescent="0.2">
      <c r="A498" s="2" t="s">
        <v>432</v>
      </c>
      <c r="B498" s="15">
        <v>46</v>
      </c>
      <c r="C498" s="15">
        <v>1</v>
      </c>
      <c r="D498" s="15">
        <v>45</v>
      </c>
      <c r="E498" s="15">
        <v>84.000000000000028</v>
      </c>
      <c r="F498" s="15">
        <v>36.999999999999986</v>
      </c>
      <c r="G498" s="23">
        <v>0.41500000000000015</v>
      </c>
      <c r="H498" s="16">
        <v>673.00000000000011</v>
      </c>
    </row>
    <row r="499" spans="1:8" ht="15" customHeight="1" x14ac:dyDescent="0.2">
      <c r="A499" s="2" t="s">
        <v>433</v>
      </c>
      <c r="B499" s="15">
        <v>80</v>
      </c>
      <c r="C499" s="15">
        <v>7</v>
      </c>
      <c r="D499" s="15">
        <v>73</v>
      </c>
      <c r="E499" s="15">
        <v>117.99999999999999</v>
      </c>
      <c r="F499" s="15">
        <v>67</v>
      </c>
      <c r="G499" s="23">
        <v>0.6160000000000001</v>
      </c>
      <c r="H499" s="16">
        <v>1384</v>
      </c>
    </row>
    <row r="500" spans="1:8" ht="15" customHeight="1" x14ac:dyDescent="0.2">
      <c r="A500" s="2" t="s">
        <v>434</v>
      </c>
      <c r="B500" s="15">
        <v>40</v>
      </c>
      <c r="C500" s="15">
        <v>22</v>
      </c>
      <c r="D500" s="15">
        <v>18</v>
      </c>
      <c r="E500" s="15">
        <v>100</v>
      </c>
      <c r="F500" s="15">
        <v>43.000000000000014</v>
      </c>
      <c r="G500" s="23">
        <v>0.51500000000000012</v>
      </c>
      <c r="H500" s="16">
        <v>931.99999999999989</v>
      </c>
    </row>
    <row r="501" spans="1:8" ht="15" customHeight="1" x14ac:dyDescent="0.2">
      <c r="A501" s="2" t="s">
        <v>435</v>
      </c>
      <c r="B501" s="15">
        <v>79</v>
      </c>
      <c r="C501" s="15">
        <v>6</v>
      </c>
      <c r="D501" s="15">
        <v>73</v>
      </c>
      <c r="E501" s="15">
        <v>147</v>
      </c>
      <c r="F501" s="15">
        <v>92.000000000000014</v>
      </c>
      <c r="G501" s="23">
        <v>0.82000000000000017</v>
      </c>
      <c r="H501" s="16">
        <v>1943.0000000000007</v>
      </c>
    </row>
    <row r="502" spans="1:8" ht="21" customHeight="1" x14ac:dyDescent="0.2">
      <c r="A502" s="2" t="s">
        <v>436</v>
      </c>
      <c r="B502" s="13">
        <v>2</v>
      </c>
      <c r="C502" s="13" t="s">
        <v>17</v>
      </c>
      <c r="D502" s="13">
        <v>2</v>
      </c>
      <c r="E502" s="13">
        <v>4</v>
      </c>
      <c r="F502" s="13">
        <v>3</v>
      </c>
      <c r="G502" s="22">
        <v>0.02</v>
      </c>
      <c r="H502" s="14">
        <v>72</v>
      </c>
    </row>
    <row r="503" spans="1:8" ht="15" customHeight="1" x14ac:dyDescent="0.2">
      <c r="A503" s="2" t="s">
        <v>437</v>
      </c>
      <c r="B503" s="15">
        <v>2</v>
      </c>
      <c r="C503" s="15" t="s">
        <v>17</v>
      </c>
      <c r="D503" s="15">
        <v>2</v>
      </c>
      <c r="E503" s="15">
        <v>4</v>
      </c>
      <c r="F503" s="15">
        <v>3</v>
      </c>
      <c r="G503" s="23">
        <v>0.02</v>
      </c>
      <c r="H503" s="16">
        <v>72</v>
      </c>
    </row>
    <row r="504" spans="1:8" ht="21" customHeight="1" x14ac:dyDescent="0.2">
      <c r="A504" s="2" t="s">
        <v>721</v>
      </c>
      <c r="B504" s="12">
        <f t="shared" ref="B504:H504" si="58">+B505+B515+B529+B541+B560</f>
        <v>7716</v>
      </c>
      <c r="C504" s="12">
        <f t="shared" si="58"/>
        <v>456</v>
      </c>
      <c r="D504" s="12">
        <f t="shared" si="58"/>
        <v>7260</v>
      </c>
      <c r="E504" s="12">
        <f t="shared" si="58"/>
        <v>34144</v>
      </c>
      <c r="F504" s="12">
        <f t="shared" si="58"/>
        <v>18299</v>
      </c>
      <c r="G504" s="21">
        <f t="shared" si="58"/>
        <v>178.63209999999998</v>
      </c>
      <c r="H504" s="12">
        <f t="shared" si="58"/>
        <v>403103.00000000006</v>
      </c>
    </row>
    <row r="505" spans="1:8" ht="21" customHeight="1" x14ac:dyDescent="0.2">
      <c r="A505" s="2" t="s">
        <v>438</v>
      </c>
      <c r="B505" s="12">
        <f t="shared" ref="B505:H505" si="59">SUM(B506:B514)</f>
        <v>2163</v>
      </c>
      <c r="C505" s="12">
        <f t="shared" si="59"/>
        <v>108</v>
      </c>
      <c r="D505" s="12">
        <f t="shared" si="59"/>
        <v>2055</v>
      </c>
      <c r="E505" s="12">
        <f t="shared" si="59"/>
        <v>5319.9999999999991</v>
      </c>
      <c r="F505" s="12">
        <f t="shared" si="59"/>
        <v>3137</v>
      </c>
      <c r="G505" s="21">
        <f t="shared" si="59"/>
        <v>28.465099999999993</v>
      </c>
      <c r="H505" s="12">
        <f t="shared" si="59"/>
        <v>66106</v>
      </c>
    </row>
    <row r="506" spans="1:8" ht="15" customHeight="1" x14ac:dyDescent="0.2">
      <c r="A506" s="2" t="s">
        <v>696</v>
      </c>
      <c r="B506" s="15">
        <v>645</v>
      </c>
      <c r="C506" s="15">
        <v>13</v>
      </c>
      <c r="D506" s="15">
        <v>632</v>
      </c>
      <c r="E506" s="15">
        <v>1355.0000000000005</v>
      </c>
      <c r="F506" s="15">
        <v>895.00000000000034</v>
      </c>
      <c r="G506" s="23">
        <v>7.400000000000003</v>
      </c>
      <c r="H506" s="16">
        <v>19095.999999999989</v>
      </c>
    </row>
    <row r="507" spans="1:8" ht="15" customHeight="1" x14ac:dyDescent="0.2">
      <c r="A507" s="2" t="s">
        <v>439</v>
      </c>
      <c r="B507" s="15">
        <v>576</v>
      </c>
      <c r="C507" s="15">
        <v>36</v>
      </c>
      <c r="D507" s="15">
        <v>540</v>
      </c>
      <c r="E507" s="15">
        <v>1202.9999999999989</v>
      </c>
      <c r="F507" s="15">
        <v>727.99999999999977</v>
      </c>
      <c r="G507" s="23">
        <v>6.3849999999999927</v>
      </c>
      <c r="H507" s="16">
        <v>15140.000000000004</v>
      </c>
    </row>
    <row r="508" spans="1:8" ht="15" customHeight="1" x14ac:dyDescent="0.2">
      <c r="A508" s="2" t="s">
        <v>440</v>
      </c>
      <c r="B508" s="15">
        <v>196</v>
      </c>
      <c r="C508" s="15">
        <v>10</v>
      </c>
      <c r="D508" s="15">
        <v>186</v>
      </c>
      <c r="E508" s="15">
        <v>852.00000000000023</v>
      </c>
      <c r="F508" s="15">
        <v>446.00000000000006</v>
      </c>
      <c r="G508" s="23">
        <v>4.504999999999999</v>
      </c>
      <c r="H508" s="16">
        <v>9240.0000000000055</v>
      </c>
    </row>
    <row r="509" spans="1:8" ht="15" customHeight="1" x14ac:dyDescent="0.2">
      <c r="A509" s="2" t="s">
        <v>229</v>
      </c>
      <c r="B509" s="15">
        <v>83</v>
      </c>
      <c r="C509" s="15">
        <v>9</v>
      </c>
      <c r="D509" s="15">
        <v>74</v>
      </c>
      <c r="E509" s="15">
        <v>420</v>
      </c>
      <c r="F509" s="15">
        <v>284.00000000000006</v>
      </c>
      <c r="G509" s="23">
        <v>2.2000000000000006</v>
      </c>
      <c r="H509" s="16">
        <v>5597.0000000000009</v>
      </c>
    </row>
    <row r="510" spans="1:8" ht="15" customHeight="1" x14ac:dyDescent="0.2">
      <c r="A510" s="2" t="s">
        <v>441</v>
      </c>
      <c r="B510" s="15">
        <v>168</v>
      </c>
      <c r="C510" s="15" t="s">
        <v>17</v>
      </c>
      <c r="D510" s="15">
        <v>168</v>
      </c>
      <c r="E510" s="15">
        <v>357</v>
      </c>
      <c r="F510" s="15">
        <v>170.00000000000011</v>
      </c>
      <c r="G510" s="23">
        <v>1.8899999999999997</v>
      </c>
      <c r="H510" s="16">
        <v>3813.0000000000014</v>
      </c>
    </row>
    <row r="511" spans="1:8" ht="15" customHeight="1" x14ac:dyDescent="0.2">
      <c r="A511" s="2" t="s">
        <v>442</v>
      </c>
      <c r="B511" s="15">
        <v>77</v>
      </c>
      <c r="C511" s="15">
        <v>4</v>
      </c>
      <c r="D511" s="15">
        <v>73</v>
      </c>
      <c r="E511" s="15">
        <v>154</v>
      </c>
      <c r="F511" s="15">
        <v>86.000000000000014</v>
      </c>
      <c r="G511" s="23">
        <v>0.82510000000000017</v>
      </c>
      <c r="H511" s="16">
        <v>1812.0000000000002</v>
      </c>
    </row>
    <row r="512" spans="1:8" ht="15" customHeight="1" x14ac:dyDescent="0.2">
      <c r="A512" s="2" t="s">
        <v>443</v>
      </c>
      <c r="B512" s="15">
        <v>241</v>
      </c>
      <c r="C512" s="15">
        <v>1</v>
      </c>
      <c r="D512" s="15">
        <v>240</v>
      </c>
      <c r="E512" s="15">
        <v>534</v>
      </c>
      <c r="F512" s="15">
        <v>264</v>
      </c>
      <c r="G512" s="23">
        <v>2.8649999999999998</v>
      </c>
      <c r="H512" s="16">
        <v>5756</v>
      </c>
    </row>
    <row r="513" spans="1:8" ht="15" customHeight="1" x14ac:dyDescent="0.2">
      <c r="A513" s="2" t="s">
        <v>444</v>
      </c>
      <c r="B513" s="15">
        <v>122</v>
      </c>
      <c r="C513" s="15">
        <v>21</v>
      </c>
      <c r="D513" s="15">
        <v>101</v>
      </c>
      <c r="E513" s="15">
        <v>325.99999999999994</v>
      </c>
      <c r="F513" s="15">
        <v>206</v>
      </c>
      <c r="G513" s="23">
        <v>1.78</v>
      </c>
      <c r="H513" s="16">
        <v>4523</v>
      </c>
    </row>
    <row r="514" spans="1:8" ht="15" customHeight="1" x14ac:dyDescent="0.2">
      <c r="A514" s="2" t="s">
        <v>445</v>
      </c>
      <c r="B514" s="15">
        <v>55</v>
      </c>
      <c r="C514" s="15">
        <v>14</v>
      </c>
      <c r="D514" s="15">
        <v>41</v>
      </c>
      <c r="E514" s="15">
        <v>119</v>
      </c>
      <c r="F514" s="15">
        <v>58.000000000000007</v>
      </c>
      <c r="G514" s="23">
        <v>0.61499999999999999</v>
      </c>
      <c r="H514" s="16">
        <v>1129.0000000000002</v>
      </c>
    </row>
    <row r="515" spans="1:8" ht="21" customHeight="1" x14ac:dyDescent="0.2">
      <c r="A515" s="2" t="s">
        <v>446</v>
      </c>
      <c r="B515" s="12">
        <f t="shared" ref="B515:H515" si="60">SUM(B516:B528)</f>
        <v>1843</v>
      </c>
      <c r="C515" s="12">
        <f t="shared" si="60"/>
        <v>61</v>
      </c>
      <c r="D515" s="12">
        <f t="shared" si="60"/>
        <v>1782</v>
      </c>
      <c r="E515" s="12">
        <f t="shared" si="60"/>
        <v>12626.000000000002</v>
      </c>
      <c r="F515" s="12">
        <f t="shared" si="60"/>
        <v>6392.0000000000009</v>
      </c>
      <c r="G515" s="21">
        <f t="shared" si="60"/>
        <v>68.040999999999983</v>
      </c>
      <c r="H515" s="12">
        <f t="shared" si="60"/>
        <v>147340.66666666672</v>
      </c>
    </row>
    <row r="516" spans="1:8" ht="15" customHeight="1" x14ac:dyDescent="0.2">
      <c r="A516" s="2" t="s">
        <v>697</v>
      </c>
      <c r="B516" s="15">
        <v>72</v>
      </c>
      <c r="C516" s="15">
        <v>6</v>
      </c>
      <c r="D516" s="15">
        <v>66</v>
      </c>
      <c r="E516" s="15">
        <v>823.00000000000023</v>
      </c>
      <c r="F516" s="15">
        <v>471</v>
      </c>
      <c r="G516" s="23">
        <v>4.2350000000000012</v>
      </c>
      <c r="H516" s="16">
        <v>10819.666666666668</v>
      </c>
    </row>
    <row r="517" spans="1:8" ht="15" customHeight="1" x14ac:dyDescent="0.2">
      <c r="A517" s="2" t="s">
        <v>447</v>
      </c>
      <c r="B517" s="15">
        <v>150</v>
      </c>
      <c r="C517" s="15">
        <v>2</v>
      </c>
      <c r="D517" s="15">
        <v>148</v>
      </c>
      <c r="E517" s="15">
        <v>773.99999999999989</v>
      </c>
      <c r="F517" s="15">
        <v>509.00000000000017</v>
      </c>
      <c r="G517" s="23">
        <v>4.0050000000000017</v>
      </c>
      <c r="H517" s="16">
        <v>11042</v>
      </c>
    </row>
    <row r="518" spans="1:8" ht="15" customHeight="1" x14ac:dyDescent="0.2">
      <c r="A518" s="2" t="s">
        <v>448</v>
      </c>
      <c r="B518" s="15">
        <v>33</v>
      </c>
      <c r="C518" s="15">
        <v>1</v>
      </c>
      <c r="D518" s="15">
        <v>32</v>
      </c>
      <c r="E518" s="15">
        <v>625.99999999999989</v>
      </c>
      <c r="F518" s="15">
        <v>239.00000000000006</v>
      </c>
      <c r="G518" s="23">
        <v>3.1799999999999997</v>
      </c>
      <c r="H518" s="16">
        <v>5472.9999999999991</v>
      </c>
    </row>
    <row r="519" spans="1:8" ht="15" customHeight="1" x14ac:dyDescent="0.2">
      <c r="A519" s="2" t="s">
        <v>449</v>
      </c>
      <c r="B519" s="15">
        <v>97</v>
      </c>
      <c r="C519" s="15">
        <v>2</v>
      </c>
      <c r="D519" s="15">
        <v>95</v>
      </c>
      <c r="E519" s="15">
        <v>486</v>
      </c>
      <c r="F519" s="15">
        <v>351</v>
      </c>
      <c r="G519" s="23">
        <v>2.5550000000000006</v>
      </c>
      <c r="H519" s="16">
        <v>8009.0000000000009</v>
      </c>
    </row>
    <row r="520" spans="1:8" ht="15" customHeight="1" x14ac:dyDescent="0.2">
      <c r="A520" s="2" t="s">
        <v>450</v>
      </c>
      <c r="B520" s="15">
        <v>129</v>
      </c>
      <c r="C520" s="15">
        <v>3</v>
      </c>
      <c r="D520" s="15">
        <v>126</v>
      </c>
      <c r="E520" s="15">
        <v>521</v>
      </c>
      <c r="F520" s="15">
        <v>300</v>
      </c>
      <c r="G520" s="23">
        <v>2.8300000000000005</v>
      </c>
      <c r="H520" s="16">
        <v>6810.9999999999973</v>
      </c>
    </row>
    <row r="521" spans="1:8" ht="15" customHeight="1" x14ac:dyDescent="0.2">
      <c r="A521" s="2" t="s">
        <v>451</v>
      </c>
      <c r="B521" s="15">
        <v>407</v>
      </c>
      <c r="C521" s="15">
        <v>7</v>
      </c>
      <c r="D521" s="15">
        <v>400</v>
      </c>
      <c r="E521" s="15">
        <v>3678.0000000000023</v>
      </c>
      <c r="F521" s="15">
        <v>1460.0000000000007</v>
      </c>
      <c r="G521" s="23">
        <v>21.624999999999986</v>
      </c>
      <c r="H521" s="16">
        <v>40657.666666666679</v>
      </c>
    </row>
    <row r="522" spans="1:8" ht="15" customHeight="1" x14ac:dyDescent="0.2">
      <c r="A522" s="2" t="s">
        <v>388</v>
      </c>
      <c r="B522" s="15">
        <v>271</v>
      </c>
      <c r="C522" s="15">
        <v>15</v>
      </c>
      <c r="D522" s="15">
        <v>256</v>
      </c>
      <c r="E522" s="15">
        <v>1714</v>
      </c>
      <c r="F522" s="15">
        <v>918.00000000000023</v>
      </c>
      <c r="G522" s="23">
        <v>8.465999999999994</v>
      </c>
      <c r="H522" s="16">
        <v>19094.333333333343</v>
      </c>
    </row>
    <row r="523" spans="1:8" ht="15" customHeight="1" x14ac:dyDescent="0.2">
      <c r="A523" s="2" t="s">
        <v>452</v>
      </c>
      <c r="B523" s="15">
        <v>98</v>
      </c>
      <c r="C523" s="15" t="s">
        <v>17</v>
      </c>
      <c r="D523" s="15">
        <v>98</v>
      </c>
      <c r="E523" s="15">
        <v>436</v>
      </c>
      <c r="F523" s="15">
        <v>224.99999999999997</v>
      </c>
      <c r="G523" s="23">
        <v>2.3450000000000006</v>
      </c>
      <c r="H523" s="16">
        <v>5201.0000000000009</v>
      </c>
    </row>
    <row r="524" spans="1:8" ht="15" customHeight="1" x14ac:dyDescent="0.2">
      <c r="A524" s="2" t="s">
        <v>453</v>
      </c>
      <c r="B524" s="15">
        <v>91</v>
      </c>
      <c r="C524" s="15">
        <v>3</v>
      </c>
      <c r="D524" s="15">
        <v>88</v>
      </c>
      <c r="E524" s="15">
        <v>807.99999999999977</v>
      </c>
      <c r="F524" s="15">
        <v>602</v>
      </c>
      <c r="G524" s="23">
        <v>4.2050000000000001</v>
      </c>
      <c r="H524" s="16">
        <v>11864</v>
      </c>
    </row>
    <row r="525" spans="1:8" ht="15" customHeight="1" x14ac:dyDescent="0.2">
      <c r="A525" s="2" t="s">
        <v>454</v>
      </c>
      <c r="B525" s="15">
        <v>164</v>
      </c>
      <c r="C525" s="15">
        <v>12</v>
      </c>
      <c r="D525" s="15">
        <v>152</v>
      </c>
      <c r="E525" s="15">
        <v>948.00000000000011</v>
      </c>
      <c r="F525" s="15">
        <v>584.00000000000011</v>
      </c>
      <c r="G525" s="23">
        <v>5.4350000000000005</v>
      </c>
      <c r="H525" s="16">
        <v>12722.666666666672</v>
      </c>
    </row>
    <row r="526" spans="1:8" ht="15" customHeight="1" x14ac:dyDescent="0.2">
      <c r="A526" s="2" t="s">
        <v>455</v>
      </c>
      <c r="B526" s="15">
        <v>91</v>
      </c>
      <c r="C526" s="15">
        <v>4</v>
      </c>
      <c r="D526" s="15">
        <v>87</v>
      </c>
      <c r="E526" s="15">
        <v>337.99999999999989</v>
      </c>
      <c r="F526" s="15">
        <v>192</v>
      </c>
      <c r="G526" s="23">
        <v>1.7749999999999995</v>
      </c>
      <c r="H526" s="16">
        <v>3766.3333333333339</v>
      </c>
    </row>
    <row r="527" spans="1:8" ht="15" customHeight="1" x14ac:dyDescent="0.2">
      <c r="A527" s="2" t="s">
        <v>456</v>
      </c>
      <c r="B527" s="15">
        <v>83</v>
      </c>
      <c r="C527" s="15">
        <v>3</v>
      </c>
      <c r="D527" s="15">
        <v>80</v>
      </c>
      <c r="E527" s="15">
        <v>448.00000000000028</v>
      </c>
      <c r="F527" s="15">
        <v>222.99999999999994</v>
      </c>
      <c r="G527" s="23">
        <v>1.9300000000000004</v>
      </c>
      <c r="H527" s="16">
        <v>4993.0000000000027</v>
      </c>
    </row>
    <row r="528" spans="1:8" ht="15" customHeight="1" x14ac:dyDescent="0.2">
      <c r="A528" s="2" t="s">
        <v>126</v>
      </c>
      <c r="B528" s="15">
        <v>157</v>
      </c>
      <c r="C528" s="15">
        <v>3</v>
      </c>
      <c r="D528" s="15">
        <v>154</v>
      </c>
      <c r="E528" s="15">
        <v>1025.9999999999998</v>
      </c>
      <c r="F528" s="15">
        <v>318.00000000000006</v>
      </c>
      <c r="G528" s="23">
        <v>5.4549999999999992</v>
      </c>
      <c r="H528" s="16">
        <v>6887</v>
      </c>
    </row>
    <row r="529" spans="1:8" ht="21" customHeight="1" x14ac:dyDescent="0.2">
      <c r="A529" s="2" t="s">
        <v>457</v>
      </c>
      <c r="B529" s="12">
        <f t="shared" ref="B529:H529" si="61">SUM(B530:B540)</f>
        <v>606</v>
      </c>
      <c r="C529" s="12">
        <f t="shared" si="61"/>
        <v>42</v>
      </c>
      <c r="D529" s="12">
        <f t="shared" si="61"/>
        <v>564</v>
      </c>
      <c r="E529" s="12">
        <f t="shared" si="61"/>
        <v>3634.9999999999991</v>
      </c>
      <c r="F529" s="12">
        <f t="shared" si="61"/>
        <v>1934</v>
      </c>
      <c r="G529" s="21">
        <f t="shared" si="61"/>
        <v>16.554999999999996</v>
      </c>
      <c r="H529" s="12">
        <f t="shared" si="61"/>
        <v>42045.333333333336</v>
      </c>
    </row>
    <row r="530" spans="1:8" ht="15" customHeight="1" x14ac:dyDescent="0.2">
      <c r="A530" s="2" t="s">
        <v>698</v>
      </c>
      <c r="B530" s="15">
        <v>33</v>
      </c>
      <c r="C530" s="15">
        <v>4</v>
      </c>
      <c r="D530" s="15">
        <v>29</v>
      </c>
      <c r="E530" s="15">
        <v>97.000000000000014</v>
      </c>
      <c r="F530" s="15">
        <v>35.000000000000007</v>
      </c>
      <c r="G530" s="23">
        <v>0.36499999999999999</v>
      </c>
      <c r="H530" s="16">
        <v>498</v>
      </c>
    </row>
    <row r="531" spans="1:8" ht="15" customHeight="1" x14ac:dyDescent="0.2">
      <c r="A531" s="2" t="s">
        <v>458</v>
      </c>
      <c r="B531" s="15">
        <v>37</v>
      </c>
      <c r="C531" s="15">
        <v>7</v>
      </c>
      <c r="D531" s="15">
        <v>30</v>
      </c>
      <c r="E531" s="15">
        <v>86.000000000000014</v>
      </c>
      <c r="F531" s="15">
        <v>51.000000000000007</v>
      </c>
      <c r="G531" s="23">
        <v>0.47000000000000003</v>
      </c>
      <c r="H531" s="16">
        <v>1080</v>
      </c>
    </row>
    <row r="532" spans="1:8" ht="15" customHeight="1" x14ac:dyDescent="0.2">
      <c r="A532" s="2" t="s">
        <v>459</v>
      </c>
      <c r="B532" s="15">
        <v>90</v>
      </c>
      <c r="C532" s="15">
        <v>3</v>
      </c>
      <c r="D532" s="15">
        <v>87</v>
      </c>
      <c r="E532" s="15">
        <v>1245.9999999999993</v>
      </c>
      <c r="F532" s="15">
        <v>1057</v>
      </c>
      <c r="G532" s="23">
        <v>6.3649999999999958</v>
      </c>
      <c r="H532" s="16">
        <v>24200.000000000004</v>
      </c>
    </row>
    <row r="533" spans="1:8" ht="15" customHeight="1" x14ac:dyDescent="0.2">
      <c r="A533" s="2" t="s">
        <v>69</v>
      </c>
      <c r="B533" s="15">
        <v>64</v>
      </c>
      <c r="C533" s="15">
        <v>2</v>
      </c>
      <c r="D533" s="15">
        <v>62</v>
      </c>
      <c r="E533" s="15">
        <v>1040</v>
      </c>
      <c r="F533" s="15">
        <v>144.00000000000006</v>
      </c>
      <c r="G533" s="23">
        <v>3.2549999999999994</v>
      </c>
      <c r="H533" s="16">
        <v>2647.3333333333326</v>
      </c>
    </row>
    <row r="534" spans="1:8" ht="15" customHeight="1" x14ac:dyDescent="0.2">
      <c r="A534" s="2" t="s">
        <v>460</v>
      </c>
      <c r="B534" s="15">
        <v>16</v>
      </c>
      <c r="C534" s="15">
        <v>1</v>
      </c>
      <c r="D534" s="15">
        <v>15</v>
      </c>
      <c r="E534" s="15">
        <v>86</v>
      </c>
      <c r="F534" s="15">
        <v>55.999999999999993</v>
      </c>
      <c r="G534" s="23">
        <v>0.35499999999999998</v>
      </c>
      <c r="H534" s="16">
        <v>818</v>
      </c>
    </row>
    <row r="535" spans="1:8" ht="15" customHeight="1" x14ac:dyDescent="0.2">
      <c r="A535" s="2" t="s">
        <v>461</v>
      </c>
      <c r="B535" s="15">
        <v>4</v>
      </c>
      <c r="C535" s="15">
        <v>2</v>
      </c>
      <c r="D535" s="15">
        <v>2</v>
      </c>
      <c r="E535" s="15">
        <v>13</v>
      </c>
      <c r="F535" s="15">
        <v>6</v>
      </c>
      <c r="G535" s="23">
        <v>6.5000000000000002E-2</v>
      </c>
      <c r="H535" s="16">
        <v>96</v>
      </c>
    </row>
    <row r="536" spans="1:8" ht="15" customHeight="1" x14ac:dyDescent="0.2">
      <c r="A536" s="2" t="s">
        <v>462</v>
      </c>
      <c r="B536" s="15">
        <v>116</v>
      </c>
      <c r="C536" s="15">
        <v>1</v>
      </c>
      <c r="D536" s="15">
        <v>115</v>
      </c>
      <c r="E536" s="15">
        <v>294.99999999999989</v>
      </c>
      <c r="F536" s="15">
        <v>175.00000000000003</v>
      </c>
      <c r="G536" s="23">
        <v>1.5599999999999996</v>
      </c>
      <c r="H536" s="16">
        <v>3922.9999999999995</v>
      </c>
    </row>
    <row r="537" spans="1:8" ht="15" customHeight="1" x14ac:dyDescent="0.2">
      <c r="A537" s="2" t="s">
        <v>463</v>
      </c>
      <c r="B537" s="15">
        <v>90</v>
      </c>
      <c r="C537" s="15">
        <v>3</v>
      </c>
      <c r="D537" s="15">
        <v>87</v>
      </c>
      <c r="E537" s="15">
        <v>209.00000000000014</v>
      </c>
      <c r="F537" s="15">
        <v>95</v>
      </c>
      <c r="G537" s="23">
        <v>1.1349999999999998</v>
      </c>
      <c r="H537" s="16">
        <v>2141.9999999999995</v>
      </c>
    </row>
    <row r="538" spans="1:8" ht="15" customHeight="1" x14ac:dyDescent="0.2">
      <c r="A538" s="2" t="s">
        <v>464</v>
      </c>
      <c r="B538" s="15">
        <v>1</v>
      </c>
      <c r="C538" s="15" t="s">
        <v>17</v>
      </c>
      <c r="D538" s="15">
        <v>1</v>
      </c>
      <c r="E538" s="15">
        <v>2</v>
      </c>
      <c r="F538" s="15">
        <v>2</v>
      </c>
      <c r="G538" s="23">
        <v>0.01</v>
      </c>
      <c r="H538" s="16">
        <v>48</v>
      </c>
    </row>
    <row r="539" spans="1:8" ht="15" customHeight="1" x14ac:dyDescent="0.2">
      <c r="A539" s="2" t="s">
        <v>465</v>
      </c>
      <c r="B539" s="15">
        <v>96</v>
      </c>
      <c r="C539" s="15">
        <v>18</v>
      </c>
      <c r="D539" s="15">
        <v>78</v>
      </c>
      <c r="E539" s="15">
        <v>218.99999999999991</v>
      </c>
      <c r="F539" s="15">
        <v>145.00000000000003</v>
      </c>
      <c r="G539" s="23">
        <v>1.1749999999999998</v>
      </c>
      <c r="H539" s="16">
        <v>3275</v>
      </c>
    </row>
    <row r="540" spans="1:8" ht="15" customHeight="1" x14ac:dyDescent="0.2">
      <c r="A540" s="2" t="s">
        <v>466</v>
      </c>
      <c r="B540" s="15">
        <v>59</v>
      </c>
      <c r="C540" s="15">
        <v>1</v>
      </c>
      <c r="D540" s="15">
        <v>58</v>
      </c>
      <c r="E540" s="15">
        <v>342</v>
      </c>
      <c r="F540" s="15">
        <v>168</v>
      </c>
      <c r="G540" s="23">
        <v>1.7999999999999996</v>
      </c>
      <c r="H540" s="16">
        <v>3317.9999999999995</v>
      </c>
    </row>
    <row r="541" spans="1:8" ht="21" customHeight="1" x14ac:dyDescent="0.2">
      <c r="A541" s="2" t="s">
        <v>467</v>
      </c>
      <c r="B541" s="12">
        <f t="shared" ref="B541:H541" si="62">SUM(B542:B559)</f>
        <v>2308</v>
      </c>
      <c r="C541" s="12">
        <f t="shared" si="62"/>
        <v>180</v>
      </c>
      <c r="D541" s="12">
        <f t="shared" si="62"/>
        <v>2128</v>
      </c>
      <c r="E541" s="12">
        <f t="shared" si="62"/>
        <v>9644</v>
      </c>
      <c r="F541" s="12">
        <f t="shared" si="62"/>
        <v>5152.9999999999991</v>
      </c>
      <c r="G541" s="21">
        <f t="shared" si="62"/>
        <v>50.501000000000005</v>
      </c>
      <c r="H541" s="12">
        <f t="shared" si="62"/>
        <v>112093</v>
      </c>
    </row>
    <row r="542" spans="1:8" ht="15" customHeight="1" x14ac:dyDescent="0.2">
      <c r="A542" s="2" t="s">
        <v>468</v>
      </c>
      <c r="B542" s="15">
        <v>552</v>
      </c>
      <c r="C542" s="15" t="s">
        <v>17</v>
      </c>
      <c r="D542" s="15">
        <v>552</v>
      </c>
      <c r="E542" s="15">
        <v>995.00000000000057</v>
      </c>
      <c r="F542" s="15">
        <v>572.99999999999977</v>
      </c>
      <c r="G542" s="23">
        <v>5.3500000000000023</v>
      </c>
      <c r="H542" s="16">
        <v>11918.000000000002</v>
      </c>
    </row>
    <row r="543" spans="1:8" ht="15" customHeight="1" x14ac:dyDescent="0.2">
      <c r="A543" s="2" t="s">
        <v>469</v>
      </c>
      <c r="B543" s="15">
        <v>150</v>
      </c>
      <c r="C543" s="15">
        <v>1</v>
      </c>
      <c r="D543" s="15">
        <v>149</v>
      </c>
      <c r="E543" s="15">
        <v>303.00000000000011</v>
      </c>
      <c r="F543" s="15">
        <v>184.00000000000006</v>
      </c>
      <c r="G543" s="23">
        <v>1.6300000000000003</v>
      </c>
      <c r="H543" s="16">
        <v>3569.0000000000009</v>
      </c>
    </row>
    <row r="544" spans="1:8" ht="15" customHeight="1" x14ac:dyDescent="0.2">
      <c r="A544" s="2" t="s">
        <v>470</v>
      </c>
      <c r="B544" s="15">
        <v>131</v>
      </c>
      <c r="C544" s="15" t="s">
        <v>17</v>
      </c>
      <c r="D544" s="15">
        <v>131</v>
      </c>
      <c r="E544" s="15">
        <v>661.99999999999977</v>
      </c>
      <c r="F544" s="15">
        <v>369.99999999999994</v>
      </c>
      <c r="G544" s="23">
        <v>3.544999999999999</v>
      </c>
      <c r="H544" s="16">
        <v>8383.0000000000018</v>
      </c>
    </row>
    <row r="545" spans="1:8" ht="15" customHeight="1" x14ac:dyDescent="0.2">
      <c r="A545" s="2" t="s">
        <v>471</v>
      </c>
      <c r="B545" s="15">
        <v>37</v>
      </c>
      <c r="C545" s="15">
        <v>1</v>
      </c>
      <c r="D545" s="15">
        <v>36</v>
      </c>
      <c r="E545" s="15">
        <v>167.99999999999997</v>
      </c>
      <c r="F545" s="15">
        <v>77.000000000000028</v>
      </c>
      <c r="G545" s="23">
        <v>0.88500000000000012</v>
      </c>
      <c r="H545" s="16">
        <v>1781.9999999999998</v>
      </c>
    </row>
    <row r="546" spans="1:8" ht="15" customHeight="1" x14ac:dyDescent="0.2">
      <c r="A546" s="2" t="s">
        <v>472</v>
      </c>
      <c r="B546" s="15">
        <v>63</v>
      </c>
      <c r="C546" s="15">
        <v>11</v>
      </c>
      <c r="D546" s="15">
        <v>52</v>
      </c>
      <c r="E546" s="15">
        <v>858</v>
      </c>
      <c r="F546" s="15">
        <v>452.99999999999966</v>
      </c>
      <c r="G546" s="23">
        <v>3.7600000000000011</v>
      </c>
      <c r="H546" s="16">
        <v>9934.0000000000018</v>
      </c>
    </row>
    <row r="547" spans="1:8" ht="15" customHeight="1" x14ac:dyDescent="0.2">
      <c r="A547" s="2" t="s">
        <v>101</v>
      </c>
      <c r="B547" s="15">
        <v>401</v>
      </c>
      <c r="C547" s="15">
        <v>29</v>
      </c>
      <c r="D547" s="15">
        <v>372</v>
      </c>
      <c r="E547" s="15">
        <v>1136.0000000000002</v>
      </c>
      <c r="F547" s="15">
        <v>717.99999999999989</v>
      </c>
      <c r="G547" s="23">
        <v>6.0749999999999984</v>
      </c>
      <c r="H547" s="16">
        <v>15491.000000000009</v>
      </c>
    </row>
    <row r="548" spans="1:8" ht="15" customHeight="1" x14ac:dyDescent="0.2">
      <c r="A548" s="2" t="s">
        <v>473</v>
      </c>
      <c r="B548" s="15">
        <v>63</v>
      </c>
      <c r="C548" s="15" t="s">
        <v>17</v>
      </c>
      <c r="D548" s="15">
        <v>63</v>
      </c>
      <c r="E548" s="15">
        <v>133.00000000000006</v>
      </c>
      <c r="F548" s="15">
        <v>90.000000000000014</v>
      </c>
      <c r="G548" s="23">
        <v>0.69</v>
      </c>
      <c r="H548" s="16">
        <v>1837.0000000000005</v>
      </c>
    </row>
    <row r="549" spans="1:8" ht="15" customHeight="1" x14ac:dyDescent="0.2">
      <c r="A549" s="2" t="s">
        <v>474</v>
      </c>
      <c r="B549" s="15">
        <v>361</v>
      </c>
      <c r="C549" s="15">
        <v>63</v>
      </c>
      <c r="D549" s="15">
        <v>298</v>
      </c>
      <c r="E549" s="15">
        <v>844.99999999999955</v>
      </c>
      <c r="F549" s="15">
        <v>490.99999999999972</v>
      </c>
      <c r="G549" s="23">
        <v>4.5699999999999994</v>
      </c>
      <c r="H549" s="16">
        <v>10386.333333333336</v>
      </c>
    </row>
    <row r="550" spans="1:8" ht="15" customHeight="1" x14ac:dyDescent="0.2">
      <c r="A550" s="2" t="s">
        <v>475</v>
      </c>
      <c r="B550" s="15">
        <v>115</v>
      </c>
      <c r="C550" s="15">
        <v>12</v>
      </c>
      <c r="D550" s="15">
        <v>103</v>
      </c>
      <c r="E550" s="15">
        <v>409.00000000000006</v>
      </c>
      <c r="F550" s="15">
        <v>203.00000000000009</v>
      </c>
      <c r="G550" s="23">
        <v>2.1500000000000008</v>
      </c>
      <c r="H550" s="16">
        <v>4239.9999999999982</v>
      </c>
    </row>
    <row r="551" spans="1:8" ht="15" customHeight="1" x14ac:dyDescent="0.2">
      <c r="A551" s="2" t="s">
        <v>476</v>
      </c>
      <c r="B551" s="15">
        <v>61</v>
      </c>
      <c r="C551" s="15" t="s">
        <v>17</v>
      </c>
      <c r="D551" s="15">
        <v>61</v>
      </c>
      <c r="E551" s="15">
        <v>367.00000000000011</v>
      </c>
      <c r="F551" s="15">
        <v>154.00000000000003</v>
      </c>
      <c r="G551" s="23">
        <v>1.9350000000000001</v>
      </c>
      <c r="H551" s="16">
        <v>3542.0000000000005</v>
      </c>
    </row>
    <row r="552" spans="1:8" ht="15" customHeight="1" x14ac:dyDescent="0.2">
      <c r="A552" s="2" t="s">
        <v>477</v>
      </c>
      <c r="B552" s="15">
        <v>16</v>
      </c>
      <c r="C552" s="15">
        <v>1</v>
      </c>
      <c r="D552" s="15">
        <v>15</v>
      </c>
      <c r="E552" s="15">
        <v>280</v>
      </c>
      <c r="F552" s="15">
        <v>164</v>
      </c>
      <c r="G552" s="23">
        <v>1.3250000000000004</v>
      </c>
      <c r="H552" s="16">
        <v>2443.0000000000005</v>
      </c>
    </row>
    <row r="553" spans="1:8" ht="15" customHeight="1" x14ac:dyDescent="0.2">
      <c r="A553" s="2" t="s">
        <v>478</v>
      </c>
      <c r="B553" s="15">
        <v>33</v>
      </c>
      <c r="C553" s="15">
        <v>2</v>
      </c>
      <c r="D553" s="15">
        <v>31</v>
      </c>
      <c r="E553" s="15">
        <v>2001.0000000000002</v>
      </c>
      <c r="F553" s="15">
        <v>835.00000000000011</v>
      </c>
      <c r="G553" s="23">
        <v>10.06</v>
      </c>
      <c r="H553" s="16">
        <v>19943</v>
      </c>
    </row>
    <row r="554" spans="1:8" ht="15" customHeight="1" x14ac:dyDescent="0.2">
      <c r="A554" s="2" t="s">
        <v>479</v>
      </c>
      <c r="B554" s="15">
        <v>118</v>
      </c>
      <c r="C554" s="15">
        <v>2</v>
      </c>
      <c r="D554" s="15">
        <v>116</v>
      </c>
      <c r="E554" s="15">
        <v>436.00000000000023</v>
      </c>
      <c r="F554" s="15">
        <v>348.99999999999994</v>
      </c>
      <c r="G554" s="23">
        <v>2.3249999999999997</v>
      </c>
      <c r="H554" s="16">
        <v>8091.6666666666615</v>
      </c>
    </row>
    <row r="555" spans="1:8" ht="15" customHeight="1" x14ac:dyDescent="0.2">
      <c r="A555" s="2" t="s">
        <v>480</v>
      </c>
      <c r="B555" s="15">
        <v>43</v>
      </c>
      <c r="C555" s="15">
        <v>5</v>
      </c>
      <c r="D555" s="15">
        <v>38</v>
      </c>
      <c r="E555" s="15">
        <v>171</v>
      </c>
      <c r="F555" s="15">
        <v>106</v>
      </c>
      <c r="G555" s="23">
        <v>0.9</v>
      </c>
      <c r="H555" s="16">
        <v>2016</v>
      </c>
    </row>
    <row r="556" spans="1:8" ht="15" customHeight="1" x14ac:dyDescent="0.2">
      <c r="A556" s="2" t="s">
        <v>481</v>
      </c>
      <c r="B556" s="15">
        <v>76</v>
      </c>
      <c r="C556" s="15">
        <v>1</v>
      </c>
      <c r="D556" s="15">
        <v>75</v>
      </c>
      <c r="E556" s="15">
        <v>263</v>
      </c>
      <c r="F556" s="15">
        <v>174.00000000000006</v>
      </c>
      <c r="G556" s="23">
        <v>1.430000000000001</v>
      </c>
      <c r="H556" s="16">
        <v>4087.0000000000009</v>
      </c>
    </row>
    <row r="557" spans="1:8" ht="15" customHeight="1" x14ac:dyDescent="0.2">
      <c r="A557" s="2" t="s">
        <v>482</v>
      </c>
      <c r="B557" s="15">
        <v>55</v>
      </c>
      <c r="C557" s="15">
        <v>45</v>
      </c>
      <c r="D557" s="15">
        <v>10</v>
      </c>
      <c r="E557" s="15">
        <v>182.99999999999997</v>
      </c>
      <c r="F557" s="15">
        <v>105.00000000000004</v>
      </c>
      <c r="G557" s="23">
        <v>0.95600000000000007</v>
      </c>
      <c r="H557" s="16">
        <v>2005.0000000000002</v>
      </c>
    </row>
    <row r="558" spans="1:8" ht="15" customHeight="1" x14ac:dyDescent="0.2">
      <c r="A558" s="2" t="s">
        <v>483</v>
      </c>
      <c r="B558" s="15">
        <v>8</v>
      </c>
      <c r="C558" s="15">
        <v>6</v>
      </c>
      <c r="D558" s="15">
        <v>2</v>
      </c>
      <c r="E558" s="15">
        <v>54</v>
      </c>
      <c r="F558" s="15">
        <v>13</v>
      </c>
      <c r="G558" s="23">
        <v>0.54499999999999993</v>
      </c>
      <c r="H558" s="16">
        <v>197.00000000000003</v>
      </c>
    </row>
    <row r="559" spans="1:8" ht="15" customHeight="1" x14ac:dyDescent="0.2">
      <c r="A559" s="2" t="s">
        <v>76</v>
      </c>
      <c r="B559" s="15">
        <v>25</v>
      </c>
      <c r="C559" s="15">
        <v>1</v>
      </c>
      <c r="D559" s="15">
        <v>24</v>
      </c>
      <c r="E559" s="15">
        <v>379.99999999999994</v>
      </c>
      <c r="F559" s="15">
        <v>93.999999999999972</v>
      </c>
      <c r="G559" s="23">
        <v>2.3699999999999997</v>
      </c>
      <c r="H559" s="16">
        <v>2228</v>
      </c>
    </row>
    <row r="560" spans="1:8" ht="21" customHeight="1" x14ac:dyDescent="0.2">
      <c r="A560" s="2" t="s">
        <v>484</v>
      </c>
      <c r="B560" s="12">
        <f t="shared" ref="B560:H560" si="63">SUM(B561:B569)</f>
        <v>796</v>
      </c>
      <c r="C560" s="12">
        <f t="shared" si="63"/>
        <v>65</v>
      </c>
      <c r="D560" s="12">
        <f t="shared" si="63"/>
        <v>731</v>
      </c>
      <c r="E560" s="12">
        <f t="shared" si="63"/>
        <v>2919.0000000000005</v>
      </c>
      <c r="F560" s="12">
        <f t="shared" si="63"/>
        <v>1683.0000000000002</v>
      </c>
      <c r="G560" s="21">
        <f t="shared" si="63"/>
        <v>15.07</v>
      </c>
      <c r="H560" s="12">
        <f t="shared" si="63"/>
        <v>35518</v>
      </c>
    </row>
    <row r="561" spans="1:8" ht="15" customHeight="1" x14ac:dyDescent="0.2">
      <c r="A561" s="2" t="s">
        <v>699</v>
      </c>
      <c r="B561" s="15">
        <v>172</v>
      </c>
      <c r="C561" s="15">
        <v>7</v>
      </c>
      <c r="D561" s="15">
        <v>165</v>
      </c>
      <c r="E561" s="15">
        <v>466.00000000000006</v>
      </c>
      <c r="F561" s="15">
        <v>281.00000000000006</v>
      </c>
      <c r="G561" s="23">
        <v>2.4799999999999991</v>
      </c>
      <c r="H561" s="16">
        <v>6022.0000000000045</v>
      </c>
    </row>
    <row r="562" spans="1:8" ht="15" customHeight="1" x14ac:dyDescent="0.2">
      <c r="A562" s="2" t="s">
        <v>485</v>
      </c>
      <c r="B562" s="15">
        <v>59</v>
      </c>
      <c r="C562" s="15">
        <v>32</v>
      </c>
      <c r="D562" s="15">
        <v>27</v>
      </c>
      <c r="E562" s="15">
        <v>305</v>
      </c>
      <c r="F562" s="15">
        <v>232</v>
      </c>
      <c r="G562" s="23">
        <v>1.6449999999999998</v>
      </c>
      <c r="H562" s="16">
        <v>4869</v>
      </c>
    </row>
    <row r="563" spans="1:8" ht="15" customHeight="1" x14ac:dyDescent="0.2">
      <c r="A563" s="2" t="s">
        <v>486</v>
      </c>
      <c r="B563" s="15">
        <v>92</v>
      </c>
      <c r="C563" s="15">
        <v>1</v>
      </c>
      <c r="D563" s="15">
        <v>91</v>
      </c>
      <c r="E563" s="15">
        <v>294.99999999999989</v>
      </c>
      <c r="F563" s="15">
        <v>188.99999999999997</v>
      </c>
      <c r="G563" s="23">
        <v>1.5699999999999998</v>
      </c>
      <c r="H563" s="16">
        <v>3948.9999999999986</v>
      </c>
    </row>
    <row r="564" spans="1:8" ht="15" customHeight="1" x14ac:dyDescent="0.2">
      <c r="A564" s="2" t="s">
        <v>487</v>
      </c>
      <c r="B564" s="15">
        <v>70</v>
      </c>
      <c r="C564" s="15" t="s">
        <v>17</v>
      </c>
      <c r="D564" s="15">
        <v>70</v>
      </c>
      <c r="E564" s="15">
        <v>248.00000000000003</v>
      </c>
      <c r="F564" s="15">
        <v>159.00000000000003</v>
      </c>
      <c r="G564" s="23">
        <v>1.335</v>
      </c>
      <c r="H564" s="16">
        <v>3549</v>
      </c>
    </row>
    <row r="565" spans="1:8" ht="15" customHeight="1" x14ac:dyDescent="0.2">
      <c r="A565" s="2" t="s">
        <v>488</v>
      </c>
      <c r="B565" s="15">
        <v>62</v>
      </c>
      <c r="C565" s="15">
        <v>4</v>
      </c>
      <c r="D565" s="15">
        <v>58</v>
      </c>
      <c r="E565" s="15">
        <v>236.00000000000014</v>
      </c>
      <c r="F565" s="15">
        <v>171</v>
      </c>
      <c r="G565" s="23">
        <v>1.1649999999999994</v>
      </c>
      <c r="H565" s="16">
        <v>3201.9999999999995</v>
      </c>
    </row>
    <row r="566" spans="1:8" ht="15" customHeight="1" x14ac:dyDescent="0.2">
      <c r="A566" s="2" t="s">
        <v>489</v>
      </c>
      <c r="B566" s="15">
        <v>105</v>
      </c>
      <c r="C566" s="15">
        <v>4</v>
      </c>
      <c r="D566" s="15">
        <v>101</v>
      </c>
      <c r="E566" s="15">
        <v>362.00000000000023</v>
      </c>
      <c r="F566" s="15">
        <v>174.99999999999997</v>
      </c>
      <c r="G566" s="23">
        <v>1.9250000000000003</v>
      </c>
      <c r="H566" s="16">
        <v>3470.9999999999991</v>
      </c>
    </row>
    <row r="567" spans="1:8" ht="15" customHeight="1" x14ac:dyDescent="0.2">
      <c r="A567" s="2" t="s">
        <v>490</v>
      </c>
      <c r="B567" s="15">
        <v>8</v>
      </c>
      <c r="C567" s="15">
        <v>1</v>
      </c>
      <c r="D567" s="15">
        <v>7</v>
      </c>
      <c r="E567" s="15">
        <v>69</v>
      </c>
      <c r="F567" s="15">
        <v>3</v>
      </c>
      <c r="G567" s="23">
        <v>0.34499999999999997</v>
      </c>
      <c r="H567" s="16">
        <v>57.999999999999993</v>
      </c>
    </row>
    <row r="568" spans="1:8" ht="15" customHeight="1" x14ac:dyDescent="0.2">
      <c r="A568" s="2" t="s">
        <v>491</v>
      </c>
      <c r="B568" s="15">
        <v>50</v>
      </c>
      <c r="C568" s="15">
        <v>13</v>
      </c>
      <c r="D568" s="15">
        <v>37</v>
      </c>
      <c r="E568" s="15">
        <v>302.00000000000006</v>
      </c>
      <c r="F568" s="15">
        <v>107.99999999999999</v>
      </c>
      <c r="G568" s="23">
        <v>1.1700000000000002</v>
      </c>
      <c r="H568" s="16">
        <v>2150</v>
      </c>
    </row>
    <row r="569" spans="1:8" ht="15" customHeight="1" x14ac:dyDescent="0.2">
      <c r="A569" s="2" t="s">
        <v>350</v>
      </c>
      <c r="B569" s="15">
        <v>178</v>
      </c>
      <c r="C569" s="15">
        <v>3</v>
      </c>
      <c r="D569" s="15">
        <v>175</v>
      </c>
      <c r="E569" s="15">
        <v>636.00000000000011</v>
      </c>
      <c r="F569" s="15">
        <v>365.00000000000023</v>
      </c>
      <c r="G569" s="23">
        <v>3.4349999999999996</v>
      </c>
      <c r="H569" s="16">
        <v>8248.0000000000036</v>
      </c>
    </row>
    <row r="570" spans="1:8" ht="21" customHeight="1" x14ac:dyDescent="0.2">
      <c r="A570" s="2" t="s">
        <v>14</v>
      </c>
      <c r="B570" s="12">
        <f t="shared" ref="B570:H570" si="64">+B571+B577+B590+B599+B607+B621+B629+B635+B642+B651+B668+B681</f>
        <v>5700</v>
      </c>
      <c r="C570" s="12">
        <f>+C571+C577+C590+C599+C607+C621+C635+C642+C651+C668+C681</f>
        <v>227</v>
      </c>
      <c r="D570" s="12">
        <f t="shared" si="64"/>
        <v>5473</v>
      </c>
      <c r="E570" s="12">
        <f t="shared" si="64"/>
        <v>21748</v>
      </c>
      <c r="F570" s="12">
        <f t="shared" si="64"/>
        <v>9638</v>
      </c>
      <c r="G570" s="21">
        <f t="shared" si="64"/>
        <v>116.96499999999999</v>
      </c>
      <c r="H570" s="12">
        <f t="shared" si="64"/>
        <v>205544</v>
      </c>
    </row>
    <row r="571" spans="1:8" ht="21" customHeight="1" x14ac:dyDescent="0.2">
      <c r="A571" s="2" t="s">
        <v>492</v>
      </c>
      <c r="B571" s="12">
        <f t="shared" ref="B571:H571" si="65">SUM(B572:B576)</f>
        <v>393</v>
      </c>
      <c r="C571" s="12">
        <f t="shared" si="65"/>
        <v>5</v>
      </c>
      <c r="D571" s="12">
        <f t="shared" si="65"/>
        <v>388</v>
      </c>
      <c r="E571" s="12">
        <f t="shared" si="65"/>
        <v>1189.0000000000002</v>
      </c>
      <c r="F571" s="12">
        <f t="shared" si="65"/>
        <v>639</v>
      </c>
      <c r="G571" s="21">
        <f t="shared" si="65"/>
        <v>6.3399999999999963</v>
      </c>
      <c r="H571" s="12">
        <f t="shared" si="65"/>
        <v>14310</v>
      </c>
    </row>
    <row r="572" spans="1:8" ht="15" customHeight="1" x14ac:dyDescent="0.2">
      <c r="A572" s="2" t="s">
        <v>700</v>
      </c>
      <c r="B572" s="15">
        <v>131</v>
      </c>
      <c r="C572" s="15">
        <v>4</v>
      </c>
      <c r="D572" s="15">
        <v>127</v>
      </c>
      <c r="E572" s="15">
        <v>495.00000000000023</v>
      </c>
      <c r="F572" s="15">
        <v>312.99999999999989</v>
      </c>
      <c r="G572" s="23">
        <v>2.6249999999999982</v>
      </c>
      <c r="H572" s="16">
        <v>7215.9999999999982</v>
      </c>
    </row>
    <row r="573" spans="1:8" ht="15" customHeight="1" x14ac:dyDescent="0.2">
      <c r="A573" s="2" t="s">
        <v>493</v>
      </c>
      <c r="B573" s="15">
        <v>26</v>
      </c>
      <c r="C573" s="15" t="s">
        <v>17</v>
      </c>
      <c r="D573" s="15">
        <v>26</v>
      </c>
      <c r="E573" s="15">
        <v>59.999999999999986</v>
      </c>
      <c r="F573" s="15">
        <v>23</v>
      </c>
      <c r="G573" s="23">
        <v>0.32000000000000006</v>
      </c>
      <c r="H573" s="16">
        <v>516</v>
      </c>
    </row>
    <row r="574" spans="1:8" ht="15" customHeight="1" x14ac:dyDescent="0.2">
      <c r="A574" s="2" t="s">
        <v>494</v>
      </c>
      <c r="B574" s="15">
        <v>60</v>
      </c>
      <c r="C574" s="15">
        <v>1</v>
      </c>
      <c r="D574" s="15">
        <v>59</v>
      </c>
      <c r="E574" s="15">
        <v>189.99999999999997</v>
      </c>
      <c r="F574" s="15">
        <v>80</v>
      </c>
      <c r="G574" s="23">
        <v>1.0449999999999999</v>
      </c>
      <c r="H574" s="16">
        <v>1708</v>
      </c>
    </row>
    <row r="575" spans="1:8" ht="15" customHeight="1" x14ac:dyDescent="0.2">
      <c r="A575" s="2" t="s">
        <v>495</v>
      </c>
      <c r="B575" s="15">
        <v>10</v>
      </c>
      <c r="C575" s="15" t="s">
        <v>17</v>
      </c>
      <c r="D575" s="15">
        <v>10</v>
      </c>
      <c r="E575" s="15">
        <v>53</v>
      </c>
      <c r="F575" s="15">
        <v>11</v>
      </c>
      <c r="G575" s="23">
        <v>0.27</v>
      </c>
      <c r="H575" s="16">
        <v>246</v>
      </c>
    </row>
    <row r="576" spans="1:8" ht="15" customHeight="1" x14ac:dyDescent="0.2">
      <c r="A576" s="2" t="s">
        <v>496</v>
      </c>
      <c r="B576" s="15">
        <v>166</v>
      </c>
      <c r="C576" s="15" t="s">
        <v>17</v>
      </c>
      <c r="D576" s="15">
        <v>166</v>
      </c>
      <c r="E576" s="15">
        <v>391</v>
      </c>
      <c r="F576" s="15">
        <v>212.00000000000014</v>
      </c>
      <c r="G576" s="23">
        <v>2.0799999999999987</v>
      </c>
      <c r="H576" s="16">
        <v>4624.0000000000009</v>
      </c>
    </row>
    <row r="577" spans="1:8" ht="21" customHeight="1" x14ac:dyDescent="0.2">
      <c r="A577" s="2" t="s">
        <v>497</v>
      </c>
      <c r="B577" s="12">
        <f t="shared" ref="B577:H577" si="66">SUM(B578:B589)</f>
        <v>440</v>
      </c>
      <c r="C577" s="12">
        <f t="shared" si="66"/>
        <v>20</v>
      </c>
      <c r="D577" s="12">
        <f t="shared" si="66"/>
        <v>420</v>
      </c>
      <c r="E577" s="12">
        <f t="shared" si="66"/>
        <v>2067.0000000000009</v>
      </c>
      <c r="F577" s="12">
        <f t="shared" si="66"/>
        <v>745.99999999999989</v>
      </c>
      <c r="G577" s="21">
        <f t="shared" si="66"/>
        <v>11.21</v>
      </c>
      <c r="H577" s="12">
        <f t="shared" si="66"/>
        <v>15747</v>
      </c>
    </row>
    <row r="578" spans="1:8" ht="15" customHeight="1" x14ac:dyDescent="0.2">
      <c r="A578" s="2" t="s">
        <v>701</v>
      </c>
      <c r="B578" s="15">
        <v>22</v>
      </c>
      <c r="C578" s="15">
        <v>3</v>
      </c>
      <c r="D578" s="15">
        <v>19</v>
      </c>
      <c r="E578" s="15">
        <v>108</v>
      </c>
      <c r="F578" s="15">
        <v>43</v>
      </c>
      <c r="G578" s="23">
        <v>0.8650000000000001</v>
      </c>
      <c r="H578" s="16">
        <v>946</v>
      </c>
    </row>
    <row r="579" spans="1:8" ht="15" customHeight="1" x14ac:dyDescent="0.2">
      <c r="A579" s="2" t="s">
        <v>498</v>
      </c>
      <c r="B579" s="15">
        <v>5</v>
      </c>
      <c r="C579" s="15">
        <v>1</v>
      </c>
      <c r="D579" s="15">
        <v>4</v>
      </c>
      <c r="E579" s="15">
        <v>70</v>
      </c>
      <c r="F579" s="15">
        <v>17</v>
      </c>
      <c r="G579" s="23">
        <v>0.32500000000000001</v>
      </c>
      <c r="H579" s="16">
        <v>338</v>
      </c>
    </row>
    <row r="580" spans="1:8" ht="15" customHeight="1" x14ac:dyDescent="0.2">
      <c r="A580" s="2" t="s">
        <v>499</v>
      </c>
      <c r="B580" s="15">
        <v>34</v>
      </c>
      <c r="C580" s="15">
        <v>3</v>
      </c>
      <c r="D580" s="15">
        <v>31</v>
      </c>
      <c r="E580" s="15">
        <v>182</v>
      </c>
      <c r="F580" s="15">
        <v>70</v>
      </c>
      <c r="G580" s="23">
        <v>0.96500000000000008</v>
      </c>
      <c r="H580" s="16">
        <v>1546.0000000000005</v>
      </c>
    </row>
    <row r="581" spans="1:8" ht="15" customHeight="1" x14ac:dyDescent="0.2">
      <c r="A581" s="2" t="s">
        <v>500</v>
      </c>
      <c r="B581" s="15">
        <v>10</v>
      </c>
      <c r="C581" s="15">
        <v>1</v>
      </c>
      <c r="D581" s="15">
        <v>9</v>
      </c>
      <c r="E581" s="15">
        <v>49</v>
      </c>
      <c r="F581" s="15">
        <v>26</v>
      </c>
      <c r="G581" s="23">
        <v>0.26500000000000001</v>
      </c>
      <c r="H581" s="16">
        <v>384</v>
      </c>
    </row>
    <row r="582" spans="1:8" ht="15" customHeight="1" x14ac:dyDescent="0.2">
      <c r="A582" s="2" t="s">
        <v>80</v>
      </c>
      <c r="B582" s="15">
        <v>107</v>
      </c>
      <c r="C582" s="15">
        <v>2</v>
      </c>
      <c r="D582" s="15">
        <v>105</v>
      </c>
      <c r="E582" s="15">
        <v>515.00000000000057</v>
      </c>
      <c r="F582" s="15">
        <v>157.99999999999994</v>
      </c>
      <c r="G582" s="23">
        <v>2.7399999999999998</v>
      </c>
      <c r="H582" s="16">
        <v>3235.0000000000005</v>
      </c>
    </row>
    <row r="583" spans="1:8" ht="15" customHeight="1" x14ac:dyDescent="0.2">
      <c r="A583" s="2" t="s">
        <v>489</v>
      </c>
      <c r="B583" s="15">
        <v>73</v>
      </c>
      <c r="C583" s="15">
        <v>5</v>
      </c>
      <c r="D583" s="15">
        <v>68</v>
      </c>
      <c r="E583" s="15">
        <v>246.00000000000006</v>
      </c>
      <c r="F583" s="15">
        <v>94.999999999999986</v>
      </c>
      <c r="G583" s="23">
        <v>1.3100000000000007</v>
      </c>
      <c r="H583" s="16">
        <v>2032</v>
      </c>
    </row>
    <row r="584" spans="1:8" ht="15" customHeight="1" x14ac:dyDescent="0.2">
      <c r="A584" s="2" t="s">
        <v>501</v>
      </c>
      <c r="B584" s="15">
        <v>3</v>
      </c>
      <c r="C584" s="15">
        <v>2</v>
      </c>
      <c r="D584" s="15">
        <v>1</v>
      </c>
      <c r="E584" s="15">
        <v>6</v>
      </c>
      <c r="F584" s="15">
        <v>5</v>
      </c>
      <c r="G584" s="23">
        <v>3.5000000000000003E-2</v>
      </c>
      <c r="H584" s="16">
        <v>120.00000000000003</v>
      </c>
    </row>
    <row r="585" spans="1:8" ht="15" customHeight="1" x14ac:dyDescent="0.2">
      <c r="A585" s="2" t="s">
        <v>502</v>
      </c>
      <c r="B585" s="15">
        <v>10</v>
      </c>
      <c r="C585" s="15" t="s">
        <v>17</v>
      </c>
      <c r="D585" s="15">
        <v>10</v>
      </c>
      <c r="E585" s="15">
        <v>62</v>
      </c>
      <c r="F585" s="15">
        <v>14</v>
      </c>
      <c r="G585" s="23">
        <v>0.32500000000000001</v>
      </c>
      <c r="H585" s="16">
        <v>336</v>
      </c>
    </row>
    <row r="586" spans="1:8" ht="15" customHeight="1" x14ac:dyDescent="0.2">
      <c r="A586" s="2" t="s">
        <v>503</v>
      </c>
      <c r="B586" s="15">
        <v>49</v>
      </c>
      <c r="C586" s="15">
        <v>1</v>
      </c>
      <c r="D586" s="15">
        <v>48</v>
      </c>
      <c r="E586" s="15">
        <v>231.99999999999994</v>
      </c>
      <c r="F586" s="15">
        <v>110.99999999999999</v>
      </c>
      <c r="G586" s="23">
        <v>1.2400000000000002</v>
      </c>
      <c r="H586" s="16">
        <v>2405</v>
      </c>
    </row>
    <row r="587" spans="1:8" ht="15" customHeight="1" x14ac:dyDescent="0.2">
      <c r="A587" s="2" t="s">
        <v>504</v>
      </c>
      <c r="B587" s="15">
        <v>38</v>
      </c>
      <c r="C587" s="15">
        <v>2</v>
      </c>
      <c r="D587" s="15">
        <v>36</v>
      </c>
      <c r="E587" s="15">
        <v>191.00000000000003</v>
      </c>
      <c r="F587" s="15">
        <v>52.999999999999986</v>
      </c>
      <c r="G587" s="23">
        <v>0.99</v>
      </c>
      <c r="H587" s="16">
        <v>969.99999999999989</v>
      </c>
    </row>
    <row r="588" spans="1:8" ht="15" customHeight="1" x14ac:dyDescent="0.2">
      <c r="A588" s="2" t="s">
        <v>505</v>
      </c>
      <c r="B588" s="15">
        <v>24</v>
      </c>
      <c r="C588" s="15" t="s">
        <v>17</v>
      </c>
      <c r="D588" s="15">
        <v>24</v>
      </c>
      <c r="E588" s="15">
        <v>147</v>
      </c>
      <c r="F588" s="15">
        <v>33</v>
      </c>
      <c r="G588" s="23">
        <v>0.77000000000000013</v>
      </c>
      <c r="H588" s="16">
        <v>747.00000000000023</v>
      </c>
    </row>
    <row r="589" spans="1:8" ht="15" customHeight="1" x14ac:dyDescent="0.2">
      <c r="A589" s="2" t="s">
        <v>350</v>
      </c>
      <c r="B589" s="15">
        <v>65</v>
      </c>
      <c r="C589" s="15" t="s">
        <v>17</v>
      </c>
      <c r="D589" s="15">
        <v>65</v>
      </c>
      <c r="E589" s="15">
        <v>259.00000000000011</v>
      </c>
      <c r="F589" s="15">
        <v>121.00000000000004</v>
      </c>
      <c r="G589" s="23">
        <v>1.3800000000000003</v>
      </c>
      <c r="H589" s="16">
        <v>2687.9999999999995</v>
      </c>
    </row>
    <row r="590" spans="1:8" ht="21" customHeight="1" x14ac:dyDescent="0.2">
      <c r="A590" s="2" t="s">
        <v>506</v>
      </c>
      <c r="B590" s="12">
        <f t="shared" ref="B590:H590" si="67">SUM(B591:B598)</f>
        <v>801</v>
      </c>
      <c r="C590" s="12">
        <f t="shared" si="67"/>
        <v>46</v>
      </c>
      <c r="D590" s="12">
        <f t="shared" si="67"/>
        <v>755</v>
      </c>
      <c r="E590" s="12">
        <f t="shared" si="67"/>
        <v>3097.0000000000005</v>
      </c>
      <c r="F590" s="12">
        <f t="shared" si="67"/>
        <v>885.00000000000023</v>
      </c>
      <c r="G590" s="21">
        <f t="shared" si="67"/>
        <v>16.415000000000003</v>
      </c>
      <c r="H590" s="12">
        <f t="shared" si="67"/>
        <v>18307.666666666668</v>
      </c>
    </row>
    <row r="591" spans="1:8" ht="15" customHeight="1" x14ac:dyDescent="0.2">
      <c r="A591" s="2" t="s">
        <v>702</v>
      </c>
      <c r="B591" s="15">
        <v>153</v>
      </c>
      <c r="C591" s="15" t="s">
        <v>17</v>
      </c>
      <c r="D591" s="15">
        <v>153</v>
      </c>
      <c r="E591" s="15">
        <v>444.00000000000028</v>
      </c>
      <c r="F591" s="15">
        <v>178.00000000000009</v>
      </c>
      <c r="G591" s="23">
        <v>2.3849999999999998</v>
      </c>
      <c r="H591" s="16">
        <v>3655.6666666666692</v>
      </c>
    </row>
    <row r="592" spans="1:8" ht="15" customHeight="1" x14ac:dyDescent="0.2">
      <c r="A592" s="2" t="s">
        <v>507</v>
      </c>
      <c r="B592" s="15">
        <v>119</v>
      </c>
      <c r="C592" s="15">
        <v>3</v>
      </c>
      <c r="D592" s="15">
        <v>116</v>
      </c>
      <c r="E592" s="15">
        <v>923.00000000000011</v>
      </c>
      <c r="F592" s="15">
        <v>217</v>
      </c>
      <c r="G592" s="23">
        <v>4.8050000000000006</v>
      </c>
      <c r="H592" s="16">
        <v>4922.9999999999982</v>
      </c>
    </row>
    <row r="593" spans="1:8" ht="15" customHeight="1" x14ac:dyDescent="0.2">
      <c r="A593" s="2" t="s">
        <v>508</v>
      </c>
      <c r="B593" s="15">
        <v>185</v>
      </c>
      <c r="C593" s="15">
        <v>3</v>
      </c>
      <c r="D593" s="15">
        <v>182</v>
      </c>
      <c r="E593" s="15">
        <v>492.99999999999989</v>
      </c>
      <c r="F593" s="15">
        <v>130.00000000000006</v>
      </c>
      <c r="G593" s="23">
        <v>2.6500000000000004</v>
      </c>
      <c r="H593" s="16">
        <v>2541.0000000000005</v>
      </c>
    </row>
    <row r="594" spans="1:8" ht="15" customHeight="1" x14ac:dyDescent="0.2">
      <c r="A594" s="2" t="s">
        <v>509</v>
      </c>
      <c r="B594" s="15">
        <v>115</v>
      </c>
      <c r="C594" s="15" t="s">
        <v>17</v>
      </c>
      <c r="D594" s="15">
        <v>115</v>
      </c>
      <c r="E594" s="15">
        <v>446.00000000000011</v>
      </c>
      <c r="F594" s="15">
        <v>108</v>
      </c>
      <c r="G594" s="23">
        <v>2.455000000000001</v>
      </c>
      <c r="H594" s="16">
        <v>2124.9999999999995</v>
      </c>
    </row>
    <row r="595" spans="1:8" ht="15" customHeight="1" x14ac:dyDescent="0.2">
      <c r="A595" s="2" t="s">
        <v>350</v>
      </c>
      <c r="B595" s="15">
        <v>74</v>
      </c>
      <c r="C595" s="15">
        <v>18</v>
      </c>
      <c r="D595" s="15">
        <v>56</v>
      </c>
      <c r="E595" s="15">
        <v>241.00000000000003</v>
      </c>
      <c r="F595" s="15">
        <v>62.000000000000007</v>
      </c>
      <c r="G595" s="23">
        <v>1.2750000000000004</v>
      </c>
      <c r="H595" s="16">
        <v>977.00000000000023</v>
      </c>
    </row>
    <row r="596" spans="1:8" ht="15" customHeight="1" x14ac:dyDescent="0.2">
      <c r="A596" s="2" t="s">
        <v>510</v>
      </c>
      <c r="B596" s="15">
        <v>45</v>
      </c>
      <c r="C596" s="15" t="s">
        <v>17</v>
      </c>
      <c r="D596" s="15">
        <v>45</v>
      </c>
      <c r="E596" s="15">
        <v>223.99999999999991</v>
      </c>
      <c r="F596" s="15">
        <v>62.999999999999993</v>
      </c>
      <c r="G596" s="23">
        <v>1.1950000000000005</v>
      </c>
      <c r="H596" s="16">
        <v>1362.0000000000002</v>
      </c>
    </row>
    <row r="597" spans="1:8" ht="15" customHeight="1" x14ac:dyDescent="0.2">
      <c r="A597" s="2" t="s">
        <v>511</v>
      </c>
      <c r="B597" s="15">
        <v>23</v>
      </c>
      <c r="C597" s="15">
        <v>2</v>
      </c>
      <c r="D597" s="15">
        <v>21</v>
      </c>
      <c r="E597" s="15">
        <v>65</v>
      </c>
      <c r="F597" s="15">
        <v>38</v>
      </c>
      <c r="G597" s="23">
        <v>0.36000000000000021</v>
      </c>
      <c r="H597" s="16">
        <v>974.99999999999977</v>
      </c>
    </row>
    <row r="598" spans="1:8" ht="15" customHeight="1" x14ac:dyDescent="0.2">
      <c r="A598" s="2" t="s">
        <v>357</v>
      </c>
      <c r="B598" s="15">
        <v>87</v>
      </c>
      <c r="C598" s="15">
        <v>20</v>
      </c>
      <c r="D598" s="15">
        <v>67</v>
      </c>
      <c r="E598" s="15">
        <v>261.00000000000006</v>
      </c>
      <c r="F598" s="15">
        <v>89</v>
      </c>
      <c r="G598" s="23">
        <v>1.29</v>
      </c>
      <c r="H598" s="16">
        <v>1749.0000000000005</v>
      </c>
    </row>
    <row r="599" spans="1:8" ht="21" customHeight="1" x14ac:dyDescent="0.2">
      <c r="A599" s="2" t="s">
        <v>512</v>
      </c>
      <c r="B599" s="12">
        <f t="shared" ref="B599:H599" si="68">SUM(B600:B606)</f>
        <v>770</v>
      </c>
      <c r="C599" s="12">
        <f t="shared" si="68"/>
        <v>2</v>
      </c>
      <c r="D599" s="12">
        <f t="shared" si="68"/>
        <v>768</v>
      </c>
      <c r="E599" s="12">
        <f t="shared" si="68"/>
        <v>1982.9999999999995</v>
      </c>
      <c r="F599" s="12">
        <f t="shared" si="68"/>
        <v>692</v>
      </c>
      <c r="G599" s="21">
        <f t="shared" si="68"/>
        <v>10.745000000000001</v>
      </c>
      <c r="H599" s="12">
        <f t="shared" si="68"/>
        <v>13659</v>
      </c>
    </row>
    <row r="600" spans="1:8" ht="15" customHeight="1" x14ac:dyDescent="0.2">
      <c r="A600" s="2" t="s">
        <v>703</v>
      </c>
      <c r="B600" s="15">
        <v>231</v>
      </c>
      <c r="C600" s="15" t="s">
        <v>17</v>
      </c>
      <c r="D600" s="15">
        <v>231</v>
      </c>
      <c r="E600" s="15">
        <v>565.99999999999966</v>
      </c>
      <c r="F600" s="15">
        <v>179.00000000000006</v>
      </c>
      <c r="G600" s="23">
        <v>3.0349999999999997</v>
      </c>
      <c r="H600" s="16">
        <v>3435.9999999999995</v>
      </c>
    </row>
    <row r="601" spans="1:8" ht="15" customHeight="1" x14ac:dyDescent="0.2">
      <c r="A601" s="2" t="s">
        <v>513</v>
      </c>
      <c r="B601" s="15">
        <v>98</v>
      </c>
      <c r="C601" s="15" t="s">
        <v>17</v>
      </c>
      <c r="D601" s="15">
        <v>98</v>
      </c>
      <c r="E601" s="15">
        <v>264</v>
      </c>
      <c r="F601" s="15">
        <v>65.999999999999986</v>
      </c>
      <c r="G601" s="23">
        <v>1.4449999999999998</v>
      </c>
      <c r="H601" s="16">
        <v>1462</v>
      </c>
    </row>
    <row r="602" spans="1:8" ht="15" customHeight="1" x14ac:dyDescent="0.2">
      <c r="A602" s="2" t="s">
        <v>514</v>
      </c>
      <c r="B602" s="15">
        <v>143</v>
      </c>
      <c r="C602" s="15" t="s">
        <v>17</v>
      </c>
      <c r="D602" s="15">
        <v>143</v>
      </c>
      <c r="E602" s="15">
        <v>431.99999999999989</v>
      </c>
      <c r="F602" s="15">
        <v>215.99999999999991</v>
      </c>
      <c r="G602" s="23">
        <v>2.345000000000002</v>
      </c>
      <c r="H602" s="16">
        <v>3829.0000000000009</v>
      </c>
    </row>
    <row r="603" spans="1:8" ht="15" customHeight="1" x14ac:dyDescent="0.2">
      <c r="A603" s="2" t="s">
        <v>81</v>
      </c>
      <c r="B603" s="15">
        <v>49</v>
      </c>
      <c r="C603" s="15">
        <v>2</v>
      </c>
      <c r="D603" s="15">
        <v>47</v>
      </c>
      <c r="E603" s="15">
        <v>138.99999999999997</v>
      </c>
      <c r="F603" s="15">
        <v>31.999999999999996</v>
      </c>
      <c r="G603" s="23">
        <v>0.76000000000000023</v>
      </c>
      <c r="H603" s="16">
        <v>768</v>
      </c>
    </row>
    <row r="604" spans="1:8" ht="15" customHeight="1" x14ac:dyDescent="0.2">
      <c r="A604" s="2" t="s">
        <v>515</v>
      </c>
      <c r="B604" s="15">
        <v>70</v>
      </c>
      <c r="C604" s="15" t="s">
        <v>17</v>
      </c>
      <c r="D604" s="15">
        <v>70</v>
      </c>
      <c r="E604" s="15">
        <v>192.99999999999997</v>
      </c>
      <c r="F604" s="15">
        <v>58.000000000000014</v>
      </c>
      <c r="G604" s="23">
        <v>1.0649999999999997</v>
      </c>
      <c r="H604" s="16">
        <v>1161</v>
      </c>
    </row>
    <row r="605" spans="1:8" ht="15" customHeight="1" x14ac:dyDescent="0.2">
      <c r="A605" s="2" t="s">
        <v>516</v>
      </c>
      <c r="B605" s="15">
        <v>75</v>
      </c>
      <c r="C605" s="15" t="s">
        <v>17</v>
      </c>
      <c r="D605" s="15">
        <v>75</v>
      </c>
      <c r="E605" s="15">
        <v>150</v>
      </c>
      <c r="F605" s="15">
        <v>52.000000000000007</v>
      </c>
      <c r="G605" s="23">
        <v>0.79500000000000026</v>
      </c>
      <c r="H605" s="16">
        <v>1032</v>
      </c>
    </row>
    <row r="606" spans="1:8" ht="15" customHeight="1" x14ac:dyDescent="0.2">
      <c r="A606" s="2" t="s">
        <v>486</v>
      </c>
      <c r="B606" s="15">
        <v>104</v>
      </c>
      <c r="C606" s="15" t="s">
        <v>17</v>
      </c>
      <c r="D606" s="15">
        <v>104</v>
      </c>
      <c r="E606" s="15">
        <v>238.99999999999997</v>
      </c>
      <c r="F606" s="15">
        <v>89.000000000000043</v>
      </c>
      <c r="G606" s="23">
        <v>1.3</v>
      </c>
      <c r="H606" s="16">
        <v>1971</v>
      </c>
    </row>
    <row r="607" spans="1:8" ht="21" customHeight="1" x14ac:dyDescent="0.2">
      <c r="A607" s="2" t="s">
        <v>517</v>
      </c>
      <c r="B607" s="12">
        <f t="shared" ref="B607:H607" si="69">SUM(B608:B620)</f>
        <v>797</v>
      </c>
      <c r="C607" s="12">
        <f t="shared" si="69"/>
        <v>25</v>
      </c>
      <c r="D607" s="12">
        <f t="shared" si="69"/>
        <v>772</v>
      </c>
      <c r="E607" s="12">
        <f t="shared" si="69"/>
        <v>2402</v>
      </c>
      <c r="F607" s="12">
        <f t="shared" si="69"/>
        <v>925.00000000000023</v>
      </c>
      <c r="G607" s="21">
        <f t="shared" si="69"/>
        <v>14.21</v>
      </c>
      <c r="H607" s="12">
        <f t="shared" si="69"/>
        <v>18563</v>
      </c>
    </row>
    <row r="608" spans="1:8" ht="15" customHeight="1" x14ac:dyDescent="0.2">
      <c r="A608" s="2" t="s">
        <v>704</v>
      </c>
      <c r="B608" s="15">
        <v>57</v>
      </c>
      <c r="C608" s="15">
        <v>7</v>
      </c>
      <c r="D608" s="15">
        <v>50</v>
      </c>
      <c r="E608" s="15">
        <v>187.00000000000006</v>
      </c>
      <c r="F608" s="15">
        <v>66.000000000000043</v>
      </c>
      <c r="G608" s="23">
        <v>1.0100000000000002</v>
      </c>
      <c r="H608" s="16">
        <v>1347.9999999999998</v>
      </c>
    </row>
    <row r="609" spans="1:8" ht="15" customHeight="1" x14ac:dyDescent="0.2">
      <c r="A609" s="2" t="s">
        <v>518</v>
      </c>
      <c r="B609" s="15">
        <v>190</v>
      </c>
      <c r="C609" s="15" t="s">
        <v>17</v>
      </c>
      <c r="D609" s="15">
        <v>190</v>
      </c>
      <c r="E609" s="15">
        <v>570</v>
      </c>
      <c r="F609" s="15">
        <v>204.00000000000006</v>
      </c>
      <c r="G609" s="23">
        <v>3.0800000000000014</v>
      </c>
      <c r="H609" s="16">
        <v>3865.0000000000014</v>
      </c>
    </row>
    <row r="610" spans="1:8" ht="15" customHeight="1" x14ac:dyDescent="0.2">
      <c r="A610" s="2" t="s">
        <v>369</v>
      </c>
      <c r="B610" s="15">
        <v>9</v>
      </c>
      <c r="C610" s="15" t="s">
        <v>17</v>
      </c>
      <c r="D610" s="15">
        <v>9</v>
      </c>
      <c r="E610" s="15">
        <v>20.000000000000004</v>
      </c>
      <c r="F610" s="15">
        <v>12</v>
      </c>
      <c r="G610" s="23">
        <v>0.10500000000000001</v>
      </c>
      <c r="H610" s="16">
        <v>225</v>
      </c>
    </row>
    <row r="611" spans="1:8" ht="15" customHeight="1" x14ac:dyDescent="0.2">
      <c r="A611" s="2" t="s">
        <v>519</v>
      </c>
      <c r="B611" s="15">
        <v>71</v>
      </c>
      <c r="C611" s="15">
        <v>7</v>
      </c>
      <c r="D611" s="15">
        <v>64</v>
      </c>
      <c r="E611" s="15">
        <v>232.00000000000006</v>
      </c>
      <c r="F611" s="15">
        <v>98.999999999999972</v>
      </c>
      <c r="G611" s="23">
        <v>2.4500000000000002</v>
      </c>
      <c r="H611" s="16">
        <v>2119.9999999999995</v>
      </c>
    </row>
    <row r="612" spans="1:8" ht="15" customHeight="1" x14ac:dyDescent="0.2">
      <c r="A612" s="2" t="s">
        <v>520</v>
      </c>
      <c r="B612" s="15">
        <v>137</v>
      </c>
      <c r="C612" s="15">
        <v>2</v>
      </c>
      <c r="D612" s="15">
        <v>135</v>
      </c>
      <c r="E612" s="15">
        <v>320.99999999999989</v>
      </c>
      <c r="F612" s="15">
        <v>138.00000000000006</v>
      </c>
      <c r="G612" s="23">
        <v>1.7449999999999999</v>
      </c>
      <c r="H612" s="16">
        <v>2881.0000000000005</v>
      </c>
    </row>
    <row r="613" spans="1:8" ht="15" customHeight="1" x14ac:dyDescent="0.2">
      <c r="A613" s="2" t="s">
        <v>321</v>
      </c>
      <c r="B613" s="15">
        <v>143</v>
      </c>
      <c r="C613" s="15" t="s">
        <v>17</v>
      </c>
      <c r="D613" s="15">
        <v>143</v>
      </c>
      <c r="E613" s="15">
        <v>493</v>
      </c>
      <c r="F613" s="15">
        <v>184.99999999999994</v>
      </c>
      <c r="G613" s="23">
        <v>2.7250000000000005</v>
      </c>
      <c r="H613" s="16">
        <v>3479.9999999999995</v>
      </c>
    </row>
    <row r="614" spans="1:8" ht="15" customHeight="1" x14ac:dyDescent="0.2">
      <c r="A614" s="2" t="s">
        <v>521</v>
      </c>
      <c r="B614" s="15">
        <v>25</v>
      </c>
      <c r="C614" s="15" t="s">
        <v>17</v>
      </c>
      <c r="D614" s="15">
        <v>25</v>
      </c>
      <c r="E614" s="15">
        <v>72.000000000000014</v>
      </c>
      <c r="F614" s="15">
        <v>25.000000000000007</v>
      </c>
      <c r="G614" s="23">
        <v>0.36499999999999994</v>
      </c>
      <c r="H614" s="16">
        <v>510.00000000000006</v>
      </c>
    </row>
    <row r="615" spans="1:8" ht="15" customHeight="1" x14ac:dyDescent="0.2">
      <c r="A615" s="2" t="s">
        <v>522</v>
      </c>
      <c r="B615" s="15">
        <v>6</v>
      </c>
      <c r="C615" s="15" t="s">
        <v>17</v>
      </c>
      <c r="D615" s="15">
        <v>6</v>
      </c>
      <c r="E615" s="15">
        <v>13.000000000000002</v>
      </c>
      <c r="F615" s="15">
        <v>13.000000000000002</v>
      </c>
      <c r="G615" s="23">
        <v>7.0000000000000007E-2</v>
      </c>
      <c r="H615" s="16">
        <v>312</v>
      </c>
    </row>
    <row r="616" spans="1:8" ht="15" customHeight="1" x14ac:dyDescent="0.2">
      <c r="A616" s="2" t="s">
        <v>523</v>
      </c>
      <c r="B616" s="15">
        <v>3</v>
      </c>
      <c r="C616" s="15" t="s">
        <v>17</v>
      </c>
      <c r="D616" s="15">
        <v>3</v>
      </c>
      <c r="E616" s="15">
        <v>37</v>
      </c>
      <c r="F616" s="15">
        <v>32</v>
      </c>
      <c r="G616" s="23">
        <v>0.19</v>
      </c>
      <c r="H616" s="16">
        <v>745.00000000000011</v>
      </c>
    </row>
    <row r="617" spans="1:8" ht="15" customHeight="1" x14ac:dyDescent="0.2">
      <c r="A617" s="2" t="s">
        <v>524</v>
      </c>
      <c r="B617" s="15">
        <v>6</v>
      </c>
      <c r="C617" s="15" t="s">
        <v>17</v>
      </c>
      <c r="D617" s="15">
        <v>6</v>
      </c>
      <c r="E617" s="15">
        <v>17</v>
      </c>
      <c r="F617" s="15">
        <v>6</v>
      </c>
      <c r="G617" s="23">
        <v>9.0000000000000011E-2</v>
      </c>
      <c r="H617" s="16">
        <v>130</v>
      </c>
    </row>
    <row r="618" spans="1:8" ht="15" customHeight="1" x14ac:dyDescent="0.2">
      <c r="A618" s="2" t="s">
        <v>525</v>
      </c>
      <c r="B618" s="15">
        <v>70</v>
      </c>
      <c r="C618" s="15" t="s">
        <v>17</v>
      </c>
      <c r="D618" s="15">
        <v>70</v>
      </c>
      <c r="E618" s="15">
        <v>168.00000000000003</v>
      </c>
      <c r="F618" s="15">
        <v>45.000000000000014</v>
      </c>
      <c r="G618" s="23">
        <v>0.93499999999999961</v>
      </c>
      <c r="H618" s="16">
        <v>914.00000000000011</v>
      </c>
    </row>
    <row r="619" spans="1:8" ht="15" customHeight="1" x14ac:dyDescent="0.2">
      <c r="A619" s="2" t="s">
        <v>526</v>
      </c>
      <c r="B619" s="15">
        <v>46</v>
      </c>
      <c r="C619" s="15">
        <v>9</v>
      </c>
      <c r="D619" s="15">
        <v>37</v>
      </c>
      <c r="E619" s="15">
        <v>116.00000000000003</v>
      </c>
      <c r="F619" s="15">
        <v>56.999999999999986</v>
      </c>
      <c r="G619" s="23">
        <v>0.61499999999999999</v>
      </c>
      <c r="H619" s="16">
        <v>1302.0000000000002</v>
      </c>
    </row>
    <row r="620" spans="1:8" ht="15" customHeight="1" x14ac:dyDescent="0.2">
      <c r="A620" s="2" t="s">
        <v>527</v>
      </c>
      <c r="B620" s="15">
        <v>34</v>
      </c>
      <c r="C620" s="15" t="s">
        <v>17</v>
      </c>
      <c r="D620" s="15">
        <v>34</v>
      </c>
      <c r="E620" s="15">
        <v>155.99999999999997</v>
      </c>
      <c r="F620" s="15">
        <v>42.999999999999993</v>
      </c>
      <c r="G620" s="23">
        <v>0.83000000000000007</v>
      </c>
      <c r="H620" s="16">
        <v>731</v>
      </c>
    </row>
    <row r="621" spans="1:8" ht="21" customHeight="1" x14ac:dyDescent="0.2">
      <c r="A621" s="2" t="s">
        <v>528</v>
      </c>
      <c r="B621" s="12">
        <f t="shared" ref="B621:H621" si="70">SUM(B622:B628)</f>
        <v>128</v>
      </c>
      <c r="C621" s="12">
        <f t="shared" si="70"/>
        <v>1</v>
      </c>
      <c r="D621" s="12">
        <f t="shared" si="70"/>
        <v>127</v>
      </c>
      <c r="E621" s="12">
        <f t="shared" si="70"/>
        <v>457</v>
      </c>
      <c r="F621" s="12">
        <f t="shared" si="70"/>
        <v>208</v>
      </c>
      <c r="G621" s="21">
        <f t="shared" si="70"/>
        <v>2.4700000000000002</v>
      </c>
      <c r="H621" s="12">
        <f t="shared" si="70"/>
        <v>4251</v>
      </c>
    </row>
    <row r="622" spans="1:8" ht="15" customHeight="1" x14ac:dyDescent="0.2">
      <c r="A622" s="2" t="s">
        <v>705</v>
      </c>
      <c r="B622" s="15">
        <v>11</v>
      </c>
      <c r="C622" s="15">
        <v>1</v>
      </c>
      <c r="D622" s="15">
        <v>10</v>
      </c>
      <c r="E622" s="15">
        <v>38</v>
      </c>
      <c r="F622" s="15">
        <v>33</v>
      </c>
      <c r="G622" s="23">
        <v>0.21000000000000002</v>
      </c>
      <c r="H622" s="16">
        <v>746.00000000000011</v>
      </c>
    </row>
    <row r="623" spans="1:8" ht="15" customHeight="1" x14ac:dyDescent="0.2">
      <c r="A623" s="2" t="s">
        <v>529</v>
      </c>
      <c r="B623" s="15">
        <v>1</v>
      </c>
      <c r="C623" s="15" t="s">
        <v>17</v>
      </c>
      <c r="D623" s="15">
        <v>1</v>
      </c>
      <c r="E623" s="15">
        <v>8</v>
      </c>
      <c r="F623" s="15" t="s">
        <v>17</v>
      </c>
      <c r="G623" s="23">
        <v>0.04</v>
      </c>
      <c r="H623" s="16" t="s">
        <v>17</v>
      </c>
    </row>
    <row r="624" spans="1:8" ht="15" customHeight="1" x14ac:dyDescent="0.2">
      <c r="A624" s="2" t="s">
        <v>286</v>
      </c>
      <c r="B624" s="15">
        <v>4</v>
      </c>
      <c r="C624" s="15" t="s">
        <v>17</v>
      </c>
      <c r="D624" s="15">
        <v>4</v>
      </c>
      <c r="E624" s="15">
        <v>35</v>
      </c>
      <c r="F624" s="15">
        <v>24</v>
      </c>
      <c r="G624" s="23">
        <v>0.19</v>
      </c>
      <c r="H624" s="16">
        <v>553</v>
      </c>
    </row>
    <row r="625" spans="1:8" ht="15" customHeight="1" x14ac:dyDescent="0.2">
      <c r="A625" s="2" t="s">
        <v>530</v>
      </c>
      <c r="B625" s="15">
        <v>39</v>
      </c>
      <c r="C625" s="15" t="s">
        <v>17</v>
      </c>
      <c r="D625" s="15">
        <v>39</v>
      </c>
      <c r="E625" s="15">
        <v>140.99999999999997</v>
      </c>
      <c r="F625" s="15">
        <v>62.000000000000007</v>
      </c>
      <c r="G625" s="23">
        <v>0.78</v>
      </c>
      <c r="H625" s="16">
        <v>1279</v>
      </c>
    </row>
    <row r="626" spans="1:8" ht="15" customHeight="1" x14ac:dyDescent="0.2">
      <c r="A626" s="2" t="s">
        <v>531</v>
      </c>
      <c r="B626" s="15">
        <v>8</v>
      </c>
      <c r="C626" s="15" t="s">
        <v>17</v>
      </c>
      <c r="D626" s="15">
        <v>8</v>
      </c>
      <c r="E626" s="15">
        <v>45</v>
      </c>
      <c r="F626" s="15">
        <v>27</v>
      </c>
      <c r="G626" s="23">
        <v>0.23500000000000001</v>
      </c>
      <c r="H626" s="16">
        <v>630</v>
      </c>
    </row>
    <row r="627" spans="1:8" ht="15" customHeight="1" x14ac:dyDescent="0.2">
      <c r="A627" s="2" t="s">
        <v>532</v>
      </c>
      <c r="B627" s="15">
        <v>32</v>
      </c>
      <c r="C627" s="15" t="s">
        <v>17</v>
      </c>
      <c r="D627" s="15">
        <v>32</v>
      </c>
      <c r="E627" s="15">
        <v>70</v>
      </c>
      <c r="F627" s="15">
        <v>27.000000000000004</v>
      </c>
      <c r="G627" s="23">
        <v>0.37000000000000005</v>
      </c>
      <c r="H627" s="16">
        <v>479.00000000000006</v>
      </c>
    </row>
    <row r="628" spans="1:8" ht="15" customHeight="1" x14ac:dyDescent="0.2">
      <c r="A628" s="2" t="s">
        <v>533</v>
      </c>
      <c r="B628" s="15">
        <v>33</v>
      </c>
      <c r="C628" s="15" t="s">
        <v>17</v>
      </c>
      <c r="D628" s="15">
        <v>33</v>
      </c>
      <c r="E628" s="15">
        <v>120</v>
      </c>
      <c r="F628" s="15">
        <v>35</v>
      </c>
      <c r="G628" s="23">
        <v>0.64500000000000002</v>
      </c>
      <c r="H628" s="16">
        <v>564.00000000000011</v>
      </c>
    </row>
    <row r="629" spans="1:8" ht="21" customHeight="1" x14ac:dyDescent="0.2">
      <c r="A629" s="2" t="s">
        <v>534</v>
      </c>
      <c r="B629" s="12">
        <f t="shared" ref="B629:H629" si="71">SUM(B630:B634)</f>
        <v>77</v>
      </c>
      <c r="C629" s="12" t="s">
        <v>17</v>
      </c>
      <c r="D629" s="12">
        <f t="shared" si="71"/>
        <v>77</v>
      </c>
      <c r="E629" s="12">
        <f t="shared" si="71"/>
        <v>283</v>
      </c>
      <c r="F629" s="12">
        <f t="shared" si="71"/>
        <v>146</v>
      </c>
      <c r="G629" s="21">
        <f t="shared" si="71"/>
        <v>1.4999999999999996</v>
      </c>
      <c r="H629" s="12">
        <f t="shared" si="71"/>
        <v>2960.666666666667</v>
      </c>
    </row>
    <row r="630" spans="1:8" ht="15" customHeight="1" x14ac:dyDescent="0.2">
      <c r="A630" s="2" t="s">
        <v>706</v>
      </c>
      <c r="B630" s="15">
        <v>37</v>
      </c>
      <c r="C630" s="15" t="s">
        <v>17</v>
      </c>
      <c r="D630" s="15">
        <v>37</v>
      </c>
      <c r="E630" s="15">
        <v>119</v>
      </c>
      <c r="F630" s="15">
        <v>57.999999999999993</v>
      </c>
      <c r="G630" s="23">
        <v>0.64499999999999991</v>
      </c>
      <c r="H630" s="16">
        <v>1151.3333333333335</v>
      </c>
    </row>
    <row r="631" spans="1:8" ht="15" customHeight="1" x14ac:dyDescent="0.2">
      <c r="A631" s="2" t="s">
        <v>89</v>
      </c>
      <c r="B631" s="15">
        <v>23</v>
      </c>
      <c r="C631" s="15" t="s">
        <v>17</v>
      </c>
      <c r="D631" s="15">
        <v>23</v>
      </c>
      <c r="E631" s="15">
        <v>95.000000000000014</v>
      </c>
      <c r="F631" s="15">
        <v>59</v>
      </c>
      <c r="G631" s="23">
        <v>0.48999999999999994</v>
      </c>
      <c r="H631" s="16">
        <v>1269.3333333333335</v>
      </c>
    </row>
    <row r="632" spans="1:8" ht="15" customHeight="1" x14ac:dyDescent="0.2">
      <c r="A632" s="2" t="s">
        <v>306</v>
      </c>
      <c r="B632" s="15">
        <v>5</v>
      </c>
      <c r="C632" s="15" t="s">
        <v>17</v>
      </c>
      <c r="D632" s="15">
        <v>5</v>
      </c>
      <c r="E632" s="15">
        <v>31</v>
      </c>
      <c r="F632" s="15">
        <v>13</v>
      </c>
      <c r="G632" s="23">
        <v>0.17</v>
      </c>
      <c r="H632" s="16">
        <v>170</v>
      </c>
    </row>
    <row r="633" spans="1:8" ht="15" customHeight="1" x14ac:dyDescent="0.2">
      <c r="A633" s="2" t="s">
        <v>535</v>
      </c>
      <c r="B633" s="15">
        <v>1</v>
      </c>
      <c r="C633" s="15" t="s">
        <v>17</v>
      </c>
      <c r="D633" s="15">
        <v>1</v>
      </c>
      <c r="E633" s="15">
        <v>1</v>
      </c>
      <c r="F633" s="15">
        <v>1</v>
      </c>
      <c r="G633" s="23">
        <v>5.0000000000000001E-3</v>
      </c>
      <c r="H633" s="16">
        <v>24</v>
      </c>
    </row>
    <row r="634" spans="1:8" ht="15" customHeight="1" x14ac:dyDescent="0.2">
      <c r="A634" s="2" t="s">
        <v>536</v>
      </c>
      <c r="B634" s="15">
        <v>11</v>
      </c>
      <c r="C634" s="15" t="s">
        <v>17</v>
      </c>
      <c r="D634" s="15">
        <v>11</v>
      </c>
      <c r="E634" s="15">
        <v>37</v>
      </c>
      <c r="F634" s="15">
        <v>14.999999999999998</v>
      </c>
      <c r="G634" s="23">
        <v>0.19000000000000003</v>
      </c>
      <c r="H634" s="16">
        <v>346</v>
      </c>
    </row>
    <row r="635" spans="1:8" ht="21" customHeight="1" x14ac:dyDescent="0.2">
      <c r="A635" s="2" t="s">
        <v>537</v>
      </c>
      <c r="B635" s="12">
        <f t="shared" ref="B635:H635" si="72">SUM(B636:B641)</f>
        <v>358</v>
      </c>
      <c r="C635" s="12">
        <f t="shared" si="72"/>
        <v>6</v>
      </c>
      <c r="D635" s="12">
        <f t="shared" si="72"/>
        <v>352</v>
      </c>
      <c r="E635" s="12">
        <f t="shared" si="72"/>
        <v>1332</v>
      </c>
      <c r="F635" s="12">
        <f t="shared" si="72"/>
        <v>524</v>
      </c>
      <c r="G635" s="21">
        <f t="shared" si="72"/>
        <v>7.21</v>
      </c>
      <c r="H635" s="12">
        <f t="shared" si="72"/>
        <v>11271</v>
      </c>
    </row>
    <row r="636" spans="1:8" ht="15" customHeight="1" x14ac:dyDescent="0.2">
      <c r="A636" s="2" t="s">
        <v>707</v>
      </c>
      <c r="B636" s="15">
        <v>16</v>
      </c>
      <c r="C636" s="15" t="s">
        <v>17</v>
      </c>
      <c r="D636" s="15">
        <v>16</v>
      </c>
      <c r="E636" s="15">
        <v>43</v>
      </c>
      <c r="F636" s="15">
        <v>10.999999999999998</v>
      </c>
      <c r="G636" s="23">
        <v>0.24999999999999997</v>
      </c>
      <c r="H636" s="16">
        <v>156</v>
      </c>
    </row>
    <row r="637" spans="1:8" ht="15" customHeight="1" x14ac:dyDescent="0.2">
      <c r="A637" s="2" t="s">
        <v>538</v>
      </c>
      <c r="B637" s="15">
        <v>2</v>
      </c>
      <c r="C637" s="15" t="s">
        <v>17</v>
      </c>
      <c r="D637" s="15">
        <v>2</v>
      </c>
      <c r="E637" s="15">
        <v>11</v>
      </c>
      <c r="F637" s="15" t="s">
        <v>17</v>
      </c>
      <c r="G637" s="23">
        <v>0.06</v>
      </c>
      <c r="H637" s="16" t="s">
        <v>17</v>
      </c>
    </row>
    <row r="638" spans="1:8" ht="15" customHeight="1" x14ac:dyDescent="0.2">
      <c r="A638" s="2" t="s">
        <v>539</v>
      </c>
      <c r="B638" s="15">
        <v>52</v>
      </c>
      <c r="C638" s="15">
        <v>1</v>
      </c>
      <c r="D638" s="15">
        <v>51</v>
      </c>
      <c r="E638" s="15">
        <v>208.00000000000006</v>
      </c>
      <c r="F638" s="15">
        <v>61.000000000000014</v>
      </c>
      <c r="G638" s="23">
        <v>1.1299999999999999</v>
      </c>
      <c r="H638" s="16">
        <v>1352.6666666666672</v>
      </c>
    </row>
    <row r="639" spans="1:8" ht="15" customHeight="1" x14ac:dyDescent="0.2">
      <c r="A639" s="2" t="s">
        <v>540</v>
      </c>
      <c r="B639" s="15">
        <v>37</v>
      </c>
      <c r="C639" s="15">
        <v>2</v>
      </c>
      <c r="D639" s="15">
        <v>35</v>
      </c>
      <c r="E639" s="15">
        <v>147</v>
      </c>
      <c r="F639" s="15">
        <v>68</v>
      </c>
      <c r="G639" s="23">
        <v>0.79</v>
      </c>
      <c r="H639" s="16">
        <v>923.00000000000023</v>
      </c>
    </row>
    <row r="640" spans="1:8" ht="15" customHeight="1" x14ac:dyDescent="0.2">
      <c r="A640" s="2" t="s">
        <v>125</v>
      </c>
      <c r="B640" s="15">
        <v>54</v>
      </c>
      <c r="C640" s="15">
        <v>1</v>
      </c>
      <c r="D640" s="15">
        <v>53</v>
      </c>
      <c r="E640" s="15">
        <v>175.99999999999997</v>
      </c>
      <c r="F640" s="15">
        <v>43.999999999999993</v>
      </c>
      <c r="G640" s="23">
        <v>0.95499999999999985</v>
      </c>
      <c r="H640" s="16">
        <v>1060</v>
      </c>
    </row>
    <row r="641" spans="1:8" ht="15" customHeight="1" x14ac:dyDescent="0.2">
      <c r="A641" s="2" t="s">
        <v>350</v>
      </c>
      <c r="B641" s="15">
        <v>197</v>
      </c>
      <c r="C641" s="15">
        <v>2</v>
      </c>
      <c r="D641" s="15">
        <v>195</v>
      </c>
      <c r="E641" s="15">
        <v>746.99999999999989</v>
      </c>
      <c r="F641" s="15">
        <v>340.00000000000006</v>
      </c>
      <c r="G641" s="23">
        <v>4.0250000000000004</v>
      </c>
      <c r="H641" s="16">
        <v>7779.333333333333</v>
      </c>
    </row>
    <row r="642" spans="1:8" ht="21" customHeight="1" x14ac:dyDescent="0.2">
      <c r="A642" s="2" t="s">
        <v>269</v>
      </c>
      <c r="B642" s="12">
        <f t="shared" ref="B642:H642" si="73">SUM(B643:B650)</f>
        <v>312</v>
      </c>
      <c r="C642" s="12">
        <f t="shared" si="73"/>
        <v>9</v>
      </c>
      <c r="D642" s="12">
        <f t="shared" si="73"/>
        <v>303</v>
      </c>
      <c r="E642" s="12">
        <f t="shared" si="73"/>
        <v>1779</v>
      </c>
      <c r="F642" s="12">
        <f t="shared" si="73"/>
        <v>615.99999999999989</v>
      </c>
      <c r="G642" s="21">
        <f t="shared" si="73"/>
        <v>9.2849999999999984</v>
      </c>
      <c r="H642" s="12">
        <f t="shared" si="73"/>
        <v>12328.666666666664</v>
      </c>
    </row>
    <row r="643" spans="1:8" ht="15" customHeight="1" x14ac:dyDescent="0.2">
      <c r="A643" s="2" t="s">
        <v>708</v>
      </c>
      <c r="B643" s="15">
        <v>20</v>
      </c>
      <c r="C643" s="15">
        <v>1</v>
      </c>
      <c r="D643" s="15">
        <v>19</v>
      </c>
      <c r="E643" s="15">
        <v>134</v>
      </c>
      <c r="F643" s="15">
        <v>82.000000000000014</v>
      </c>
      <c r="G643" s="23">
        <v>0.71</v>
      </c>
      <c r="H643" s="16">
        <v>1920.0000000000002</v>
      </c>
    </row>
    <row r="644" spans="1:8" ht="15" customHeight="1" x14ac:dyDescent="0.2">
      <c r="A644" s="2" t="s">
        <v>541</v>
      </c>
      <c r="B644" s="15">
        <v>167</v>
      </c>
      <c r="C644" s="15">
        <v>1</v>
      </c>
      <c r="D644" s="15">
        <v>166</v>
      </c>
      <c r="E644" s="15">
        <v>892.00000000000011</v>
      </c>
      <c r="F644" s="15">
        <v>260.99999999999989</v>
      </c>
      <c r="G644" s="23">
        <v>4.7549999999999999</v>
      </c>
      <c r="H644" s="16">
        <v>4930.9999999999982</v>
      </c>
    </row>
    <row r="645" spans="1:8" ht="15" customHeight="1" x14ac:dyDescent="0.2">
      <c r="A645" s="2" t="s">
        <v>542</v>
      </c>
      <c r="B645" s="15">
        <v>37</v>
      </c>
      <c r="C645" s="15">
        <v>3</v>
      </c>
      <c r="D645" s="15">
        <v>34</v>
      </c>
      <c r="E645" s="15">
        <v>264</v>
      </c>
      <c r="F645" s="15">
        <v>98.000000000000014</v>
      </c>
      <c r="G645" s="23">
        <v>1.2299999999999998</v>
      </c>
      <c r="H645" s="16">
        <v>2178.6666666666665</v>
      </c>
    </row>
    <row r="646" spans="1:8" ht="15" customHeight="1" x14ac:dyDescent="0.2">
      <c r="A646" s="2" t="s">
        <v>543</v>
      </c>
      <c r="B646" s="15">
        <v>5</v>
      </c>
      <c r="C646" s="15" t="s">
        <v>17</v>
      </c>
      <c r="D646" s="15">
        <v>5</v>
      </c>
      <c r="E646" s="15">
        <v>20</v>
      </c>
      <c r="F646" s="15">
        <v>20</v>
      </c>
      <c r="G646" s="23">
        <v>0.12</v>
      </c>
      <c r="H646" s="16">
        <v>410.00000000000006</v>
      </c>
    </row>
    <row r="647" spans="1:8" ht="15" customHeight="1" x14ac:dyDescent="0.2">
      <c r="A647" s="2" t="s">
        <v>544</v>
      </c>
      <c r="B647" s="15">
        <v>2</v>
      </c>
      <c r="C647" s="15" t="s">
        <v>17</v>
      </c>
      <c r="D647" s="15">
        <v>2</v>
      </c>
      <c r="E647" s="15">
        <v>9</v>
      </c>
      <c r="F647" s="15">
        <v>7</v>
      </c>
      <c r="G647" s="23">
        <v>0.05</v>
      </c>
      <c r="H647" s="16">
        <v>168</v>
      </c>
    </row>
    <row r="648" spans="1:8" ht="15" customHeight="1" x14ac:dyDescent="0.2">
      <c r="A648" s="2" t="s">
        <v>729</v>
      </c>
      <c r="B648" s="15">
        <v>4</v>
      </c>
      <c r="C648" s="15" t="s">
        <v>17</v>
      </c>
      <c r="D648" s="15">
        <v>4</v>
      </c>
      <c r="E648" s="15">
        <v>6</v>
      </c>
      <c r="F648" s="15">
        <v>3</v>
      </c>
      <c r="G648" s="23">
        <v>3.5000000000000003E-2</v>
      </c>
      <c r="H648" s="16">
        <v>72</v>
      </c>
    </row>
    <row r="649" spans="1:8" ht="15" customHeight="1" x14ac:dyDescent="0.2">
      <c r="A649" s="2" t="s">
        <v>545</v>
      </c>
      <c r="B649" s="15">
        <v>65</v>
      </c>
      <c r="C649" s="15">
        <v>4</v>
      </c>
      <c r="D649" s="15">
        <v>61</v>
      </c>
      <c r="E649" s="15">
        <v>368.00000000000006</v>
      </c>
      <c r="F649" s="15">
        <v>112</v>
      </c>
      <c r="G649" s="23">
        <v>1.9450000000000003</v>
      </c>
      <c r="H649" s="16">
        <v>1857.0000000000002</v>
      </c>
    </row>
    <row r="650" spans="1:8" ht="15" customHeight="1" x14ac:dyDescent="0.2">
      <c r="A650" s="2" t="s">
        <v>546</v>
      </c>
      <c r="B650" s="15">
        <v>12</v>
      </c>
      <c r="C650" s="15" t="s">
        <v>17</v>
      </c>
      <c r="D650" s="15">
        <v>12</v>
      </c>
      <c r="E650" s="15">
        <v>86</v>
      </c>
      <c r="F650" s="15">
        <v>33</v>
      </c>
      <c r="G650" s="23">
        <v>0.44</v>
      </c>
      <c r="H650" s="16">
        <v>792</v>
      </c>
    </row>
    <row r="651" spans="1:8" ht="21" customHeight="1" x14ac:dyDescent="0.2">
      <c r="A651" s="2" t="s">
        <v>547</v>
      </c>
      <c r="B651" s="12">
        <f t="shared" ref="B651:H651" si="74">SUM(B652:B667)</f>
        <v>897</v>
      </c>
      <c r="C651" s="12">
        <f t="shared" si="74"/>
        <v>100</v>
      </c>
      <c r="D651" s="12">
        <f t="shared" si="74"/>
        <v>797</v>
      </c>
      <c r="E651" s="12">
        <f t="shared" si="74"/>
        <v>4342</v>
      </c>
      <c r="F651" s="12">
        <f t="shared" si="74"/>
        <v>2899.9999999999995</v>
      </c>
      <c r="G651" s="21">
        <f t="shared" si="74"/>
        <v>22.634999999999994</v>
      </c>
      <c r="H651" s="12">
        <f t="shared" si="74"/>
        <v>63891</v>
      </c>
    </row>
    <row r="652" spans="1:8" ht="15" customHeight="1" x14ac:dyDescent="0.2">
      <c r="A652" s="2" t="s">
        <v>709</v>
      </c>
      <c r="B652" s="15">
        <v>209</v>
      </c>
      <c r="C652" s="15">
        <v>61</v>
      </c>
      <c r="D652" s="15">
        <v>148</v>
      </c>
      <c r="E652" s="15">
        <v>409.00000000000006</v>
      </c>
      <c r="F652" s="15">
        <v>233.99999999999983</v>
      </c>
      <c r="G652" s="23">
        <v>2.1849999999999987</v>
      </c>
      <c r="H652" s="16">
        <v>4716</v>
      </c>
    </row>
    <row r="653" spans="1:8" ht="15" customHeight="1" x14ac:dyDescent="0.2">
      <c r="A653" s="2" t="s">
        <v>355</v>
      </c>
      <c r="B653" s="15">
        <v>78</v>
      </c>
      <c r="C653" s="15">
        <v>5</v>
      </c>
      <c r="D653" s="15">
        <v>73</v>
      </c>
      <c r="E653" s="15">
        <v>208.00000000000006</v>
      </c>
      <c r="F653" s="15">
        <v>106.99999999999997</v>
      </c>
      <c r="G653" s="23">
        <v>1.1649999999999998</v>
      </c>
      <c r="H653" s="16">
        <v>2507</v>
      </c>
    </row>
    <row r="654" spans="1:8" ht="15" customHeight="1" x14ac:dyDescent="0.2">
      <c r="A654" s="2" t="s">
        <v>548</v>
      </c>
      <c r="B654" s="15">
        <v>15</v>
      </c>
      <c r="C654" s="15">
        <v>1</v>
      </c>
      <c r="D654" s="15">
        <v>14</v>
      </c>
      <c r="E654" s="15">
        <v>66.999999999999986</v>
      </c>
      <c r="F654" s="15">
        <v>38</v>
      </c>
      <c r="G654" s="23">
        <v>0.35</v>
      </c>
      <c r="H654" s="16">
        <v>898</v>
      </c>
    </row>
    <row r="655" spans="1:8" ht="15" customHeight="1" x14ac:dyDescent="0.2">
      <c r="A655" s="2" t="s">
        <v>549</v>
      </c>
      <c r="B655" s="15">
        <v>73</v>
      </c>
      <c r="C655" s="15">
        <v>1</v>
      </c>
      <c r="D655" s="15">
        <v>72</v>
      </c>
      <c r="E655" s="15">
        <v>291.00000000000011</v>
      </c>
      <c r="F655" s="15">
        <v>190.99999999999997</v>
      </c>
      <c r="G655" s="23">
        <v>1.5699999999999998</v>
      </c>
      <c r="H655" s="16">
        <v>3544.9999999999995</v>
      </c>
    </row>
    <row r="656" spans="1:8" ht="15" customHeight="1" x14ac:dyDescent="0.2">
      <c r="A656" s="2" t="s">
        <v>550</v>
      </c>
      <c r="B656" s="15">
        <v>11</v>
      </c>
      <c r="C656" s="15">
        <v>2</v>
      </c>
      <c r="D656" s="15">
        <v>9</v>
      </c>
      <c r="E656" s="15">
        <v>69</v>
      </c>
      <c r="F656" s="15">
        <v>14.999999999999998</v>
      </c>
      <c r="G656" s="23">
        <v>0.35000000000000009</v>
      </c>
      <c r="H656" s="16">
        <v>299</v>
      </c>
    </row>
    <row r="657" spans="1:8" ht="15" customHeight="1" x14ac:dyDescent="0.2">
      <c r="A657" s="2" t="s">
        <v>551</v>
      </c>
      <c r="B657" s="15">
        <v>18</v>
      </c>
      <c r="C657" s="15" t="s">
        <v>17</v>
      </c>
      <c r="D657" s="15">
        <v>18</v>
      </c>
      <c r="E657" s="15">
        <v>81</v>
      </c>
      <c r="F657" s="15">
        <v>44.000000000000014</v>
      </c>
      <c r="G657" s="23">
        <v>0.42500000000000004</v>
      </c>
      <c r="H657" s="16">
        <v>594</v>
      </c>
    </row>
    <row r="658" spans="1:8" ht="15" customHeight="1" x14ac:dyDescent="0.2">
      <c r="A658" s="2" t="s">
        <v>552</v>
      </c>
      <c r="B658" s="15">
        <v>31</v>
      </c>
      <c r="C658" s="15">
        <v>1</v>
      </c>
      <c r="D658" s="15">
        <v>30</v>
      </c>
      <c r="E658" s="15">
        <v>120</v>
      </c>
      <c r="F658" s="15">
        <v>57</v>
      </c>
      <c r="G658" s="23">
        <v>0.66</v>
      </c>
      <c r="H658" s="16">
        <v>1109.0000000000002</v>
      </c>
    </row>
    <row r="659" spans="1:8" ht="15" customHeight="1" x14ac:dyDescent="0.2">
      <c r="A659" s="2" t="s">
        <v>212</v>
      </c>
      <c r="B659" s="15">
        <v>17</v>
      </c>
      <c r="C659" s="15" t="s">
        <v>17</v>
      </c>
      <c r="D659" s="15">
        <v>17</v>
      </c>
      <c r="E659" s="15">
        <v>46</v>
      </c>
      <c r="F659" s="15">
        <v>19.000000000000004</v>
      </c>
      <c r="G659" s="23">
        <v>0.24</v>
      </c>
      <c r="H659" s="16">
        <v>410.00000000000006</v>
      </c>
    </row>
    <row r="660" spans="1:8" ht="15" customHeight="1" x14ac:dyDescent="0.2">
      <c r="A660" s="2" t="s">
        <v>553</v>
      </c>
      <c r="B660" s="15">
        <v>172</v>
      </c>
      <c r="C660" s="15">
        <v>13</v>
      </c>
      <c r="D660" s="15">
        <v>159</v>
      </c>
      <c r="E660" s="15">
        <v>613.99999999999977</v>
      </c>
      <c r="F660" s="15">
        <v>432.00000000000006</v>
      </c>
      <c r="G660" s="23">
        <v>3.2799999999999971</v>
      </c>
      <c r="H660" s="16">
        <v>9427.9999999999982</v>
      </c>
    </row>
    <row r="661" spans="1:8" ht="15" customHeight="1" x14ac:dyDescent="0.2">
      <c r="A661" s="2" t="s">
        <v>554</v>
      </c>
      <c r="B661" s="15">
        <v>72</v>
      </c>
      <c r="C661" s="15">
        <v>10</v>
      </c>
      <c r="D661" s="15">
        <v>62</v>
      </c>
      <c r="E661" s="15">
        <v>205</v>
      </c>
      <c r="F661" s="15">
        <v>105.00000000000007</v>
      </c>
      <c r="G661" s="23">
        <v>1.085</v>
      </c>
      <c r="H661" s="16">
        <v>2065.0000000000009</v>
      </c>
    </row>
    <row r="662" spans="1:8" ht="15" customHeight="1" x14ac:dyDescent="0.2">
      <c r="A662" s="2" t="s">
        <v>524</v>
      </c>
      <c r="B662" s="15">
        <v>21</v>
      </c>
      <c r="C662" s="15" t="s">
        <v>17</v>
      </c>
      <c r="D662" s="15">
        <v>21</v>
      </c>
      <c r="E662" s="15">
        <v>58.999999999999993</v>
      </c>
      <c r="F662" s="15">
        <v>32.000000000000007</v>
      </c>
      <c r="G662" s="23">
        <v>0.29499999999999998</v>
      </c>
      <c r="H662" s="16">
        <v>736.00000000000011</v>
      </c>
    </row>
    <row r="663" spans="1:8" ht="15" customHeight="1" x14ac:dyDescent="0.2">
      <c r="A663" s="2" t="s">
        <v>555</v>
      </c>
      <c r="B663" s="15">
        <v>20</v>
      </c>
      <c r="C663" s="15">
        <v>1</v>
      </c>
      <c r="D663" s="15">
        <v>19</v>
      </c>
      <c r="E663" s="15">
        <v>464.99999999999994</v>
      </c>
      <c r="F663" s="15">
        <v>96.000000000000028</v>
      </c>
      <c r="G663" s="23">
        <v>2.3499999999999996</v>
      </c>
      <c r="H663" s="16">
        <v>2290.0000000000005</v>
      </c>
    </row>
    <row r="664" spans="1:8" ht="15" customHeight="1" x14ac:dyDescent="0.2">
      <c r="A664" s="2" t="s">
        <v>556</v>
      </c>
      <c r="B664" s="15">
        <v>30</v>
      </c>
      <c r="C664" s="15">
        <v>2</v>
      </c>
      <c r="D664" s="15">
        <v>28</v>
      </c>
      <c r="E664" s="15">
        <v>72.000000000000014</v>
      </c>
      <c r="F664" s="15">
        <v>48.999999999999986</v>
      </c>
      <c r="G664" s="23">
        <v>0.38000000000000012</v>
      </c>
      <c r="H664" s="16">
        <v>1092</v>
      </c>
    </row>
    <row r="665" spans="1:8" ht="15" customHeight="1" x14ac:dyDescent="0.2">
      <c r="A665" s="2" t="s">
        <v>557</v>
      </c>
      <c r="B665" s="15">
        <v>81</v>
      </c>
      <c r="C665" s="15" t="s">
        <v>17</v>
      </c>
      <c r="D665" s="15">
        <v>81</v>
      </c>
      <c r="E665" s="15">
        <v>181.99999999999997</v>
      </c>
      <c r="F665" s="15">
        <v>115.00000000000004</v>
      </c>
      <c r="G665" s="23">
        <v>0.97500000000000053</v>
      </c>
      <c r="H665" s="16">
        <v>2256.0000000000005</v>
      </c>
    </row>
    <row r="666" spans="1:8" ht="15" customHeight="1" x14ac:dyDescent="0.2">
      <c r="A666" s="2" t="s">
        <v>558</v>
      </c>
      <c r="B666" s="15">
        <v>35</v>
      </c>
      <c r="C666" s="15">
        <v>3</v>
      </c>
      <c r="D666" s="15">
        <v>32</v>
      </c>
      <c r="E666" s="15">
        <v>1396.0000000000002</v>
      </c>
      <c r="F666" s="15">
        <v>1350.9999999999998</v>
      </c>
      <c r="G666" s="23">
        <v>7.0149999999999988</v>
      </c>
      <c r="H666" s="16">
        <v>31672.000000000004</v>
      </c>
    </row>
    <row r="667" spans="1:8" ht="15" customHeight="1" x14ac:dyDescent="0.2">
      <c r="A667" s="2" t="s">
        <v>559</v>
      </c>
      <c r="B667" s="15">
        <v>14</v>
      </c>
      <c r="C667" s="15" t="s">
        <v>17</v>
      </c>
      <c r="D667" s="15">
        <v>14</v>
      </c>
      <c r="E667" s="15">
        <v>58.000000000000007</v>
      </c>
      <c r="F667" s="15">
        <v>15</v>
      </c>
      <c r="G667" s="23">
        <v>0.31000000000000005</v>
      </c>
      <c r="H667" s="16">
        <v>274</v>
      </c>
    </row>
    <row r="668" spans="1:8" ht="21" customHeight="1" x14ac:dyDescent="0.2">
      <c r="A668" s="2" t="s">
        <v>560</v>
      </c>
      <c r="B668" s="12">
        <f t="shared" ref="B668:H668" si="75">SUM(B669:B680)</f>
        <v>471</v>
      </c>
      <c r="C668" s="12">
        <f t="shared" si="75"/>
        <v>10</v>
      </c>
      <c r="D668" s="12">
        <f t="shared" si="75"/>
        <v>461</v>
      </c>
      <c r="E668" s="12">
        <f t="shared" si="75"/>
        <v>1692.9999999999998</v>
      </c>
      <c r="F668" s="12">
        <f t="shared" si="75"/>
        <v>643</v>
      </c>
      <c r="G668" s="21">
        <f t="shared" si="75"/>
        <v>8.9849999999999994</v>
      </c>
      <c r="H668" s="12">
        <f t="shared" si="75"/>
        <v>13783</v>
      </c>
    </row>
    <row r="669" spans="1:8" ht="15" customHeight="1" x14ac:dyDescent="0.2">
      <c r="A669" s="2" t="s">
        <v>710</v>
      </c>
      <c r="B669" s="15">
        <v>32</v>
      </c>
      <c r="C669" s="15">
        <v>3</v>
      </c>
      <c r="D669" s="15">
        <v>29</v>
      </c>
      <c r="E669" s="15">
        <v>187</v>
      </c>
      <c r="F669" s="15">
        <v>112</v>
      </c>
      <c r="G669" s="23">
        <v>0.97</v>
      </c>
      <c r="H669" s="16">
        <v>2680</v>
      </c>
    </row>
    <row r="670" spans="1:8" ht="15" customHeight="1" x14ac:dyDescent="0.2">
      <c r="A670" s="2" t="s">
        <v>367</v>
      </c>
      <c r="B670" s="15">
        <v>23</v>
      </c>
      <c r="C670" s="15">
        <v>2</v>
      </c>
      <c r="D670" s="15">
        <v>21</v>
      </c>
      <c r="E670" s="15">
        <v>121.00000000000003</v>
      </c>
      <c r="F670" s="15">
        <v>37.000000000000007</v>
      </c>
      <c r="G670" s="23">
        <v>0.64500000000000013</v>
      </c>
      <c r="H670" s="16">
        <v>839</v>
      </c>
    </row>
    <row r="671" spans="1:8" ht="15" customHeight="1" x14ac:dyDescent="0.2">
      <c r="A671" s="2" t="s">
        <v>561</v>
      </c>
      <c r="B671" s="15">
        <v>43</v>
      </c>
      <c r="C671" s="15" t="s">
        <v>17</v>
      </c>
      <c r="D671" s="15">
        <v>43</v>
      </c>
      <c r="E671" s="15">
        <v>133.99999999999997</v>
      </c>
      <c r="F671" s="15">
        <v>79.999999999999986</v>
      </c>
      <c r="G671" s="23">
        <v>0.7200000000000002</v>
      </c>
      <c r="H671" s="16">
        <v>1606.0000000000005</v>
      </c>
    </row>
    <row r="672" spans="1:8" ht="15" customHeight="1" x14ac:dyDescent="0.2">
      <c r="A672" s="2" t="s">
        <v>562</v>
      </c>
      <c r="B672" s="15">
        <v>32</v>
      </c>
      <c r="C672" s="15" t="s">
        <v>17</v>
      </c>
      <c r="D672" s="15">
        <v>32</v>
      </c>
      <c r="E672" s="15">
        <v>78</v>
      </c>
      <c r="F672" s="15">
        <v>44.000000000000007</v>
      </c>
      <c r="G672" s="23">
        <v>0.42499999999999999</v>
      </c>
      <c r="H672" s="16">
        <v>1024.9999999999998</v>
      </c>
    </row>
    <row r="673" spans="1:8" ht="15" customHeight="1" x14ac:dyDescent="0.2">
      <c r="A673" s="2" t="s">
        <v>563</v>
      </c>
      <c r="B673" s="15">
        <v>154</v>
      </c>
      <c r="C673" s="15">
        <v>3</v>
      </c>
      <c r="D673" s="15">
        <v>151</v>
      </c>
      <c r="E673" s="15">
        <v>439.99999999999972</v>
      </c>
      <c r="F673" s="15">
        <v>99.000000000000014</v>
      </c>
      <c r="G673" s="23">
        <v>2.34</v>
      </c>
      <c r="H673" s="16">
        <v>2041.0000000000005</v>
      </c>
    </row>
    <row r="674" spans="1:8" ht="15" customHeight="1" x14ac:dyDescent="0.2">
      <c r="A674" s="2" t="s">
        <v>157</v>
      </c>
      <c r="B674" s="15">
        <v>29</v>
      </c>
      <c r="C674" s="15" t="s">
        <v>17</v>
      </c>
      <c r="D674" s="15">
        <v>29</v>
      </c>
      <c r="E674" s="15">
        <v>48.999999999999979</v>
      </c>
      <c r="F674" s="15">
        <v>30.000000000000004</v>
      </c>
      <c r="G674" s="23">
        <v>0.25499999999999995</v>
      </c>
      <c r="H674" s="16">
        <v>442.99999999999989</v>
      </c>
    </row>
    <row r="675" spans="1:8" ht="15" customHeight="1" x14ac:dyDescent="0.2">
      <c r="A675" s="2" t="s">
        <v>564</v>
      </c>
      <c r="B675" s="15">
        <v>37</v>
      </c>
      <c r="C675" s="15" t="s">
        <v>17</v>
      </c>
      <c r="D675" s="15">
        <v>37</v>
      </c>
      <c r="E675" s="15">
        <v>86.000000000000014</v>
      </c>
      <c r="F675" s="15">
        <v>38.999999999999993</v>
      </c>
      <c r="G675" s="23">
        <v>0.47999999999999993</v>
      </c>
      <c r="H675" s="16">
        <v>850</v>
      </c>
    </row>
    <row r="676" spans="1:8" ht="15" customHeight="1" x14ac:dyDescent="0.2">
      <c r="A676" s="2" t="s">
        <v>565</v>
      </c>
      <c r="B676" s="15">
        <v>49</v>
      </c>
      <c r="C676" s="15">
        <v>1</v>
      </c>
      <c r="D676" s="15">
        <v>48</v>
      </c>
      <c r="E676" s="15">
        <v>225.00000000000003</v>
      </c>
      <c r="F676" s="15">
        <v>56.000000000000021</v>
      </c>
      <c r="G676" s="23">
        <v>1.1950000000000003</v>
      </c>
      <c r="H676" s="16">
        <v>1128.0000000000002</v>
      </c>
    </row>
    <row r="677" spans="1:8" ht="15" customHeight="1" x14ac:dyDescent="0.2">
      <c r="A677" s="2" t="s">
        <v>103</v>
      </c>
      <c r="B677" s="15">
        <v>3</v>
      </c>
      <c r="C677" s="15">
        <v>1</v>
      </c>
      <c r="D677" s="15">
        <v>2</v>
      </c>
      <c r="E677" s="15">
        <v>12</v>
      </c>
      <c r="F677" s="15">
        <v>6</v>
      </c>
      <c r="G677" s="23">
        <v>6.5000000000000002E-2</v>
      </c>
      <c r="H677" s="16">
        <v>72.000000000000014</v>
      </c>
    </row>
    <row r="678" spans="1:8" ht="15" customHeight="1" x14ac:dyDescent="0.2">
      <c r="A678" s="2" t="s">
        <v>566</v>
      </c>
      <c r="B678" s="15">
        <v>49</v>
      </c>
      <c r="C678" s="15" t="s">
        <v>17</v>
      </c>
      <c r="D678" s="15">
        <v>49</v>
      </c>
      <c r="E678" s="15">
        <v>147.99999999999997</v>
      </c>
      <c r="F678" s="15">
        <v>25.999999999999996</v>
      </c>
      <c r="G678" s="23">
        <v>0.80999999999999983</v>
      </c>
      <c r="H678" s="16">
        <v>411.00000000000011</v>
      </c>
    </row>
    <row r="679" spans="1:8" ht="15" customHeight="1" x14ac:dyDescent="0.2">
      <c r="A679" s="2" t="s">
        <v>567</v>
      </c>
      <c r="B679" s="15">
        <v>12</v>
      </c>
      <c r="C679" s="15" t="s">
        <v>17</v>
      </c>
      <c r="D679" s="15">
        <v>12</v>
      </c>
      <c r="E679" s="15">
        <v>198</v>
      </c>
      <c r="F679" s="15">
        <v>101</v>
      </c>
      <c r="G679" s="23">
        <v>1</v>
      </c>
      <c r="H679" s="16">
        <v>2408</v>
      </c>
    </row>
    <row r="680" spans="1:8" ht="15" customHeight="1" x14ac:dyDescent="0.2">
      <c r="A680" s="2" t="s">
        <v>568</v>
      </c>
      <c r="B680" s="15">
        <v>8</v>
      </c>
      <c r="C680" s="15" t="s">
        <v>17</v>
      </c>
      <c r="D680" s="15">
        <v>8</v>
      </c>
      <c r="E680" s="15">
        <v>15</v>
      </c>
      <c r="F680" s="15">
        <v>13</v>
      </c>
      <c r="G680" s="23">
        <v>7.9999999999999988E-2</v>
      </c>
      <c r="H680" s="16">
        <v>280</v>
      </c>
    </row>
    <row r="681" spans="1:8" ht="21" customHeight="1" x14ac:dyDescent="0.2">
      <c r="A681" s="2" t="s">
        <v>569</v>
      </c>
      <c r="B681" s="12">
        <f t="shared" ref="B681:H681" si="76">SUM(B682:B686)</f>
        <v>256</v>
      </c>
      <c r="C681" s="12">
        <f t="shared" si="76"/>
        <v>3</v>
      </c>
      <c r="D681" s="12">
        <f t="shared" si="76"/>
        <v>253</v>
      </c>
      <c r="E681" s="12">
        <f t="shared" si="76"/>
        <v>1124.0000000000005</v>
      </c>
      <c r="F681" s="12">
        <f t="shared" si="76"/>
        <v>714</v>
      </c>
      <c r="G681" s="21">
        <f t="shared" si="76"/>
        <v>5.96</v>
      </c>
      <c r="H681" s="12">
        <f t="shared" si="76"/>
        <v>16472.000000000004</v>
      </c>
    </row>
    <row r="682" spans="1:8" ht="15" customHeight="1" x14ac:dyDescent="0.2">
      <c r="A682" s="2" t="s">
        <v>711</v>
      </c>
      <c r="B682" s="15">
        <v>92</v>
      </c>
      <c r="C682" s="15">
        <v>1</v>
      </c>
      <c r="D682" s="15">
        <v>91</v>
      </c>
      <c r="E682" s="15">
        <v>323.00000000000017</v>
      </c>
      <c r="F682" s="15">
        <v>159.99999999999997</v>
      </c>
      <c r="G682" s="23">
        <v>1.6950000000000007</v>
      </c>
      <c r="H682" s="16">
        <v>3623</v>
      </c>
    </row>
    <row r="683" spans="1:8" ht="15" customHeight="1" x14ac:dyDescent="0.2">
      <c r="A683" s="2" t="s">
        <v>570</v>
      </c>
      <c r="B683" s="15">
        <v>33</v>
      </c>
      <c r="C683" s="15">
        <v>1</v>
      </c>
      <c r="D683" s="15">
        <v>32</v>
      </c>
      <c r="E683" s="15">
        <v>135</v>
      </c>
      <c r="F683" s="15">
        <v>118</v>
      </c>
      <c r="G683" s="23">
        <v>0.71499999999999986</v>
      </c>
      <c r="H683" s="16">
        <v>2722.0000000000009</v>
      </c>
    </row>
    <row r="684" spans="1:8" ht="15" customHeight="1" x14ac:dyDescent="0.2">
      <c r="A684" s="2" t="s">
        <v>388</v>
      </c>
      <c r="B684" s="15">
        <v>43</v>
      </c>
      <c r="C684" s="15" t="s">
        <v>17</v>
      </c>
      <c r="D684" s="15">
        <v>43</v>
      </c>
      <c r="E684" s="15">
        <v>225.00000000000006</v>
      </c>
      <c r="F684" s="15">
        <v>144.99999999999997</v>
      </c>
      <c r="G684" s="23">
        <v>1.2050000000000001</v>
      </c>
      <c r="H684" s="16">
        <v>3409.0000000000014</v>
      </c>
    </row>
    <row r="685" spans="1:8" ht="15" customHeight="1" x14ac:dyDescent="0.2">
      <c r="A685" s="2" t="s">
        <v>571</v>
      </c>
      <c r="B685" s="15">
        <v>67</v>
      </c>
      <c r="C685" s="15">
        <v>1</v>
      </c>
      <c r="D685" s="15">
        <v>66</v>
      </c>
      <c r="E685" s="15">
        <v>353.00000000000011</v>
      </c>
      <c r="F685" s="15">
        <v>247</v>
      </c>
      <c r="G685" s="23">
        <v>1.8749999999999998</v>
      </c>
      <c r="H685" s="16">
        <v>5666.0000000000018</v>
      </c>
    </row>
    <row r="686" spans="1:8" ht="15" customHeight="1" x14ac:dyDescent="0.2">
      <c r="A686" s="2" t="s">
        <v>572</v>
      </c>
      <c r="B686" s="15">
        <v>21</v>
      </c>
      <c r="C686" s="15" t="s">
        <v>17</v>
      </c>
      <c r="D686" s="15">
        <v>21</v>
      </c>
      <c r="E686" s="15">
        <v>87.999999999999986</v>
      </c>
      <c r="F686" s="15">
        <v>44</v>
      </c>
      <c r="G686" s="23">
        <v>0.47</v>
      </c>
      <c r="H686" s="16">
        <v>1052</v>
      </c>
    </row>
    <row r="687" spans="1:8" ht="21" customHeight="1" x14ac:dyDescent="0.2">
      <c r="A687" s="2" t="s">
        <v>12</v>
      </c>
      <c r="B687" s="12">
        <f t="shared" ref="B687:H687" si="77">+B688</f>
        <v>508</v>
      </c>
      <c r="C687" s="12">
        <f t="shared" si="77"/>
        <v>5</v>
      </c>
      <c r="D687" s="12">
        <f t="shared" si="77"/>
        <v>503</v>
      </c>
      <c r="E687" s="12">
        <f t="shared" si="77"/>
        <v>3869.0000000000014</v>
      </c>
      <c r="F687" s="12">
        <f t="shared" si="77"/>
        <v>2060.9999999999986</v>
      </c>
      <c r="G687" s="21">
        <f t="shared" si="77"/>
        <v>20.394999999999996</v>
      </c>
      <c r="H687" s="12">
        <f t="shared" si="77"/>
        <v>42707.999999999985</v>
      </c>
    </row>
    <row r="688" spans="1:8" ht="21" customHeight="1" x14ac:dyDescent="0.2">
      <c r="A688" s="2" t="s">
        <v>573</v>
      </c>
      <c r="B688" s="12">
        <f t="shared" ref="B688:H688" si="78">SUM(B689:B692)</f>
        <v>508</v>
      </c>
      <c r="C688" s="12">
        <f t="shared" si="78"/>
        <v>5</v>
      </c>
      <c r="D688" s="12">
        <f t="shared" si="78"/>
        <v>503</v>
      </c>
      <c r="E688" s="12">
        <f t="shared" si="78"/>
        <v>3869.0000000000014</v>
      </c>
      <c r="F688" s="12">
        <f t="shared" si="78"/>
        <v>2060.9999999999986</v>
      </c>
      <c r="G688" s="21">
        <f t="shared" si="78"/>
        <v>20.394999999999996</v>
      </c>
      <c r="H688" s="12">
        <f t="shared" si="78"/>
        <v>42707.999999999985</v>
      </c>
    </row>
    <row r="689" spans="1:8" ht="15" customHeight="1" x14ac:dyDescent="0.2">
      <c r="A689" s="2" t="s">
        <v>712</v>
      </c>
      <c r="B689" s="15">
        <v>91</v>
      </c>
      <c r="C689" s="15">
        <v>1</v>
      </c>
      <c r="D689" s="15">
        <v>90</v>
      </c>
      <c r="E689" s="15">
        <v>735</v>
      </c>
      <c r="F689" s="15">
        <v>337.99999999999983</v>
      </c>
      <c r="G689" s="23">
        <v>3.7949999999999995</v>
      </c>
      <c r="H689" s="16">
        <v>7019</v>
      </c>
    </row>
    <row r="690" spans="1:8" ht="15" customHeight="1" x14ac:dyDescent="0.2">
      <c r="A690" s="2" t="s">
        <v>574</v>
      </c>
      <c r="B690" s="15">
        <v>293</v>
      </c>
      <c r="C690" s="15">
        <v>1</v>
      </c>
      <c r="D690" s="15">
        <v>292</v>
      </c>
      <c r="E690" s="15">
        <v>2464.0000000000014</v>
      </c>
      <c r="F690" s="15">
        <v>1425.9999999999986</v>
      </c>
      <c r="G690" s="23">
        <v>12.819999999999997</v>
      </c>
      <c r="H690" s="16">
        <v>30731.999999999982</v>
      </c>
    </row>
    <row r="691" spans="1:8" ht="15" customHeight="1" x14ac:dyDescent="0.2">
      <c r="A691" s="2" t="s">
        <v>575</v>
      </c>
      <c r="B691" s="15">
        <v>9</v>
      </c>
      <c r="C691" s="15">
        <v>1</v>
      </c>
      <c r="D691" s="15">
        <v>8</v>
      </c>
      <c r="E691" s="15">
        <v>86</v>
      </c>
      <c r="F691" s="15">
        <v>73</v>
      </c>
      <c r="G691" s="23">
        <v>0.49500000000000005</v>
      </c>
      <c r="H691" s="16">
        <v>787.99999999999989</v>
      </c>
    </row>
    <row r="692" spans="1:8" ht="15" customHeight="1" x14ac:dyDescent="0.2">
      <c r="A692" s="2" t="s">
        <v>576</v>
      </c>
      <c r="B692" s="15">
        <v>115</v>
      </c>
      <c r="C692" s="15">
        <v>2</v>
      </c>
      <c r="D692" s="15">
        <v>113</v>
      </c>
      <c r="E692" s="15">
        <v>584.00000000000011</v>
      </c>
      <c r="F692" s="15">
        <v>224.00000000000009</v>
      </c>
      <c r="G692" s="23">
        <v>3.285000000000001</v>
      </c>
      <c r="H692" s="16">
        <v>4169.0000000000027</v>
      </c>
    </row>
    <row r="693" spans="1:8" ht="21" customHeight="1" x14ac:dyDescent="0.2">
      <c r="A693" s="2" t="s">
        <v>15</v>
      </c>
      <c r="B693" s="12">
        <f t="shared" ref="B693:H693" si="79">+B694+B698</f>
        <v>262</v>
      </c>
      <c r="C693" s="12">
        <f>C698</f>
        <v>2</v>
      </c>
      <c r="D693" s="12">
        <f t="shared" si="79"/>
        <v>260</v>
      </c>
      <c r="E693" s="12">
        <f t="shared" si="79"/>
        <v>1133.0000000000005</v>
      </c>
      <c r="F693" s="12">
        <f t="shared" si="79"/>
        <v>567</v>
      </c>
      <c r="G693" s="21">
        <f t="shared" si="79"/>
        <v>7.0050000000000008</v>
      </c>
      <c r="H693" s="12">
        <f t="shared" si="79"/>
        <v>10860.000000000004</v>
      </c>
    </row>
    <row r="694" spans="1:8" ht="21" customHeight="1" x14ac:dyDescent="0.2">
      <c r="A694" s="2" t="s">
        <v>577</v>
      </c>
      <c r="B694" s="12">
        <f t="shared" ref="B694:H694" si="80">SUM(B695:B697)</f>
        <v>226</v>
      </c>
      <c r="C694" s="18" t="s">
        <v>17</v>
      </c>
      <c r="D694" s="12">
        <f t="shared" si="80"/>
        <v>226</v>
      </c>
      <c r="E694" s="12">
        <f t="shared" si="80"/>
        <v>974.00000000000045</v>
      </c>
      <c r="F694" s="12">
        <f t="shared" si="80"/>
        <v>476.00000000000006</v>
      </c>
      <c r="G694" s="21">
        <f t="shared" si="80"/>
        <v>5.9250000000000007</v>
      </c>
      <c r="H694" s="12">
        <f t="shared" si="80"/>
        <v>9320.0000000000036</v>
      </c>
    </row>
    <row r="695" spans="1:8" ht="15" customHeight="1" x14ac:dyDescent="0.2">
      <c r="A695" s="2" t="s">
        <v>713</v>
      </c>
      <c r="B695" s="15">
        <v>14</v>
      </c>
      <c r="C695" s="15" t="s">
        <v>17</v>
      </c>
      <c r="D695" s="15">
        <v>14</v>
      </c>
      <c r="E695" s="15">
        <v>81.000000000000014</v>
      </c>
      <c r="F695" s="15">
        <v>18.999999999999996</v>
      </c>
      <c r="G695" s="23">
        <v>1.175</v>
      </c>
      <c r="H695" s="16">
        <v>452.00000000000011</v>
      </c>
    </row>
    <row r="696" spans="1:8" ht="15" customHeight="1" x14ac:dyDescent="0.2">
      <c r="A696" s="2" t="s">
        <v>578</v>
      </c>
      <c r="B696" s="15">
        <v>99</v>
      </c>
      <c r="C696" s="15" t="s">
        <v>17</v>
      </c>
      <c r="D696" s="15">
        <v>99</v>
      </c>
      <c r="E696" s="15">
        <v>447.00000000000028</v>
      </c>
      <c r="F696" s="15">
        <v>234</v>
      </c>
      <c r="G696" s="23">
        <v>2.3850000000000007</v>
      </c>
      <c r="H696" s="16">
        <v>4445.0000000000027</v>
      </c>
    </row>
    <row r="697" spans="1:8" ht="15" customHeight="1" x14ac:dyDescent="0.2">
      <c r="A697" s="2" t="s">
        <v>579</v>
      </c>
      <c r="B697" s="15">
        <v>113</v>
      </c>
      <c r="C697" s="15" t="s">
        <v>17</v>
      </c>
      <c r="D697" s="15">
        <v>113</v>
      </c>
      <c r="E697" s="15">
        <v>446.00000000000011</v>
      </c>
      <c r="F697" s="15">
        <v>223.00000000000006</v>
      </c>
      <c r="G697" s="23">
        <v>2.3650000000000007</v>
      </c>
      <c r="H697" s="16">
        <v>4423</v>
      </c>
    </row>
    <row r="698" spans="1:8" ht="21" customHeight="1" x14ac:dyDescent="0.2">
      <c r="A698" s="2" t="s">
        <v>580</v>
      </c>
      <c r="B698" s="12">
        <f t="shared" ref="B698:H698" si="81">SUM(B699:B700)</f>
        <v>36</v>
      </c>
      <c r="C698" s="12">
        <f t="shared" si="81"/>
        <v>2</v>
      </c>
      <c r="D698" s="12">
        <f t="shared" si="81"/>
        <v>34</v>
      </c>
      <c r="E698" s="12">
        <f t="shared" si="81"/>
        <v>159</v>
      </c>
      <c r="F698" s="12">
        <f t="shared" si="81"/>
        <v>91</v>
      </c>
      <c r="G698" s="21">
        <f t="shared" si="81"/>
        <v>1.08</v>
      </c>
      <c r="H698" s="12">
        <f t="shared" si="81"/>
        <v>1539.9999999999998</v>
      </c>
    </row>
    <row r="699" spans="1:8" ht="15" customHeight="1" x14ac:dyDescent="0.2">
      <c r="A699" s="2" t="s">
        <v>581</v>
      </c>
      <c r="B699" s="15">
        <v>21</v>
      </c>
      <c r="C699" s="15">
        <v>1</v>
      </c>
      <c r="D699" s="15">
        <v>20</v>
      </c>
      <c r="E699" s="15">
        <v>123.99999999999999</v>
      </c>
      <c r="F699" s="15">
        <v>70</v>
      </c>
      <c r="G699" s="23">
        <v>0.90500000000000003</v>
      </c>
      <c r="H699" s="16">
        <v>1167.9999999999998</v>
      </c>
    </row>
    <row r="700" spans="1:8" ht="15" customHeight="1" x14ac:dyDescent="0.2">
      <c r="A700" s="2" t="s">
        <v>582</v>
      </c>
      <c r="B700" s="15">
        <v>15</v>
      </c>
      <c r="C700" s="15">
        <v>1</v>
      </c>
      <c r="D700" s="15">
        <v>14</v>
      </c>
      <c r="E700" s="15">
        <v>35</v>
      </c>
      <c r="F700" s="15">
        <v>21.000000000000004</v>
      </c>
      <c r="G700" s="23">
        <v>0.17500000000000004</v>
      </c>
      <c r="H700" s="16">
        <v>372.00000000000006</v>
      </c>
    </row>
    <row r="701" spans="1:8" ht="21" customHeight="1" x14ac:dyDescent="0.2">
      <c r="A701" s="2" t="s">
        <v>16</v>
      </c>
      <c r="B701" s="12">
        <f t="shared" ref="B701:H701" si="82">+B702+B711+B719+B736+B742+B754+B761+B767+B773</f>
        <v>2324</v>
      </c>
      <c r="C701" s="12">
        <f>+C702+C711+C719+C736+C742+C761+C767+C773</f>
        <v>124</v>
      </c>
      <c r="D701" s="12">
        <f t="shared" si="82"/>
        <v>2200</v>
      </c>
      <c r="E701" s="12">
        <f t="shared" si="82"/>
        <v>8208</v>
      </c>
      <c r="F701" s="12">
        <f t="shared" si="82"/>
        <v>3470</v>
      </c>
      <c r="G701" s="21">
        <f t="shared" si="82"/>
        <v>44.24</v>
      </c>
      <c r="H701" s="12">
        <f t="shared" si="82"/>
        <v>68101.000000000015</v>
      </c>
    </row>
    <row r="702" spans="1:8" ht="21" customHeight="1" x14ac:dyDescent="0.2">
      <c r="A702" s="2" t="s">
        <v>583</v>
      </c>
      <c r="B702" s="12">
        <f t="shared" ref="B702:H702" si="83">SUM(B703:B710)</f>
        <v>219</v>
      </c>
      <c r="C702" s="12">
        <f t="shared" si="83"/>
        <v>17</v>
      </c>
      <c r="D702" s="12">
        <f t="shared" si="83"/>
        <v>202</v>
      </c>
      <c r="E702" s="12">
        <f t="shared" si="83"/>
        <v>717.00000000000011</v>
      </c>
      <c r="F702" s="12">
        <f t="shared" si="83"/>
        <v>259</v>
      </c>
      <c r="G702" s="21">
        <f t="shared" si="83"/>
        <v>3.8650000000000002</v>
      </c>
      <c r="H702" s="12">
        <f t="shared" si="83"/>
        <v>4667.333333333333</v>
      </c>
    </row>
    <row r="703" spans="1:8" ht="15" customHeight="1" x14ac:dyDescent="0.2">
      <c r="A703" s="2" t="s">
        <v>714</v>
      </c>
      <c r="B703" s="15">
        <v>59</v>
      </c>
      <c r="C703" s="15" t="s">
        <v>17</v>
      </c>
      <c r="D703" s="15">
        <v>59</v>
      </c>
      <c r="E703" s="15">
        <v>267</v>
      </c>
      <c r="F703" s="15">
        <v>60.000000000000007</v>
      </c>
      <c r="G703" s="23">
        <v>1.4200000000000004</v>
      </c>
      <c r="H703" s="16">
        <v>1042</v>
      </c>
    </row>
    <row r="704" spans="1:8" ht="15" customHeight="1" x14ac:dyDescent="0.2">
      <c r="A704" s="2" t="s">
        <v>584</v>
      </c>
      <c r="B704" s="15">
        <v>15</v>
      </c>
      <c r="C704" s="15">
        <v>2</v>
      </c>
      <c r="D704" s="15">
        <v>13</v>
      </c>
      <c r="E704" s="15">
        <v>54</v>
      </c>
      <c r="F704" s="15">
        <v>44</v>
      </c>
      <c r="G704" s="23">
        <v>0.29499999999999998</v>
      </c>
      <c r="H704" s="16">
        <v>864</v>
      </c>
    </row>
    <row r="705" spans="1:8" ht="15" customHeight="1" x14ac:dyDescent="0.2">
      <c r="A705" s="2" t="s">
        <v>585</v>
      </c>
      <c r="B705" s="15">
        <v>3</v>
      </c>
      <c r="C705" s="15" t="s">
        <v>17</v>
      </c>
      <c r="D705" s="15">
        <v>3</v>
      </c>
      <c r="E705" s="15">
        <v>3</v>
      </c>
      <c r="F705" s="15">
        <v>1</v>
      </c>
      <c r="G705" s="23">
        <v>1.4999999999999999E-2</v>
      </c>
      <c r="H705" s="16">
        <v>24</v>
      </c>
    </row>
    <row r="706" spans="1:8" ht="15" customHeight="1" x14ac:dyDescent="0.2">
      <c r="A706" s="2" t="s">
        <v>586</v>
      </c>
      <c r="B706" s="15">
        <v>64</v>
      </c>
      <c r="C706" s="15">
        <v>7</v>
      </c>
      <c r="D706" s="15">
        <v>57</v>
      </c>
      <c r="E706" s="15">
        <v>146.00000000000009</v>
      </c>
      <c r="F706" s="15">
        <v>61.000000000000007</v>
      </c>
      <c r="G706" s="23">
        <v>0.80499999999999994</v>
      </c>
      <c r="H706" s="16">
        <v>1097.3333333333333</v>
      </c>
    </row>
    <row r="707" spans="1:8" ht="15" customHeight="1" x14ac:dyDescent="0.2">
      <c r="A707" s="2" t="s">
        <v>587</v>
      </c>
      <c r="B707" s="15">
        <v>1</v>
      </c>
      <c r="C707" s="15" t="s">
        <v>17</v>
      </c>
      <c r="D707" s="15">
        <v>1</v>
      </c>
      <c r="E707" s="15">
        <v>2</v>
      </c>
      <c r="F707" s="15">
        <v>1</v>
      </c>
      <c r="G707" s="23">
        <v>0.01</v>
      </c>
      <c r="H707" s="16">
        <v>24</v>
      </c>
    </row>
    <row r="708" spans="1:8" ht="15" customHeight="1" x14ac:dyDescent="0.2">
      <c r="A708" s="2" t="s">
        <v>588</v>
      </c>
      <c r="B708" s="15">
        <v>27</v>
      </c>
      <c r="C708" s="15">
        <v>5</v>
      </c>
      <c r="D708" s="15">
        <v>22</v>
      </c>
      <c r="E708" s="15">
        <v>59</v>
      </c>
      <c r="F708" s="15">
        <v>36.000000000000007</v>
      </c>
      <c r="G708" s="23">
        <v>0.31999999999999995</v>
      </c>
      <c r="H708" s="16">
        <v>719.00000000000011</v>
      </c>
    </row>
    <row r="709" spans="1:8" ht="15" customHeight="1" x14ac:dyDescent="0.2">
      <c r="A709" s="2" t="s">
        <v>589</v>
      </c>
      <c r="B709" s="15">
        <v>33</v>
      </c>
      <c r="C709" s="15" t="s">
        <v>17</v>
      </c>
      <c r="D709" s="15">
        <v>33</v>
      </c>
      <c r="E709" s="15">
        <v>142.00000000000003</v>
      </c>
      <c r="F709" s="15">
        <v>25.000000000000007</v>
      </c>
      <c r="G709" s="23">
        <v>0.75000000000000022</v>
      </c>
      <c r="H709" s="16">
        <v>446.99999999999994</v>
      </c>
    </row>
    <row r="710" spans="1:8" ht="15" customHeight="1" x14ac:dyDescent="0.2">
      <c r="A710" s="2" t="s">
        <v>590</v>
      </c>
      <c r="B710" s="15">
        <v>17</v>
      </c>
      <c r="C710" s="15">
        <v>3</v>
      </c>
      <c r="D710" s="15">
        <v>14</v>
      </c>
      <c r="E710" s="15">
        <v>44.000000000000007</v>
      </c>
      <c r="F710" s="15">
        <v>30.999999999999996</v>
      </c>
      <c r="G710" s="23">
        <v>0.25</v>
      </c>
      <c r="H710" s="16">
        <v>450.00000000000006</v>
      </c>
    </row>
    <row r="711" spans="1:8" ht="21" customHeight="1" x14ac:dyDescent="0.2">
      <c r="A711" s="2" t="s">
        <v>591</v>
      </c>
      <c r="B711" s="12">
        <f t="shared" ref="B711:H711" si="84">SUM(B712:B718)</f>
        <v>113</v>
      </c>
      <c r="C711" s="12">
        <f t="shared" si="84"/>
        <v>32</v>
      </c>
      <c r="D711" s="12">
        <f t="shared" si="84"/>
        <v>81</v>
      </c>
      <c r="E711" s="12">
        <f t="shared" si="84"/>
        <v>452</v>
      </c>
      <c r="F711" s="12">
        <f t="shared" si="84"/>
        <v>193</v>
      </c>
      <c r="G711" s="21">
        <f t="shared" si="84"/>
        <v>2.4050000000000002</v>
      </c>
      <c r="H711" s="12">
        <f t="shared" si="84"/>
        <v>3704</v>
      </c>
    </row>
    <row r="712" spans="1:8" ht="15" customHeight="1" x14ac:dyDescent="0.2">
      <c r="A712" s="2" t="s">
        <v>715</v>
      </c>
      <c r="B712" s="15">
        <v>27</v>
      </c>
      <c r="C712" s="15">
        <v>6</v>
      </c>
      <c r="D712" s="15">
        <v>21</v>
      </c>
      <c r="E712" s="15">
        <v>99</v>
      </c>
      <c r="F712" s="15">
        <v>54.999999999999993</v>
      </c>
      <c r="G712" s="23">
        <v>0.51500000000000001</v>
      </c>
      <c r="H712" s="16">
        <v>1046</v>
      </c>
    </row>
    <row r="713" spans="1:8" ht="15" customHeight="1" x14ac:dyDescent="0.2">
      <c r="A713" s="2" t="s">
        <v>592</v>
      </c>
      <c r="B713" s="15">
        <v>27</v>
      </c>
      <c r="C713" s="15">
        <v>17</v>
      </c>
      <c r="D713" s="15">
        <v>10</v>
      </c>
      <c r="E713" s="15">
        <v>85</v>
      </c>
      <c r="F713" s="15">
        <v>33</v>
      </c>
      <c r="G713" s="23">
        <v>0.47500000000000003</v>
      </c>
      <c r="H713" s="16">
        <v>716.00000000000011</v>
      </c>
    </row>
    <row r="714" spans="1:8" ht="15" customHeight="1" x14ac:dyDescent="0.2">
      <c r="A714" s="2" t="s">
        <v>593</v>
      </c>
      <c r="B714" s="15">
        <v>13</v>
      </c>
      <c r="C714" s="15">
        <v>1</v>
      </c>
      <c r="D714" s="15">
        <v>12</v>
      </c>
      <c r="E714" s="15">
        <v>116</v>
      </c>
      <c r="F714" s="15">
        <v>41</v>
      </c>
      <c r="G714" s="23">
        <v>0.59</v>
      </c>
      <c r="H714" s="16">
        <v>884</v>
      </c>
    </row>
    <row r="715" spans="1:8" ht="15" customHeight="1" x14ac:dyDescent="0.2">
      <c r="A715" s="2" t="s">
        <v>594</v>
      </c>
      <c r="B715" s="15">
        <v>2</v>
      </c>
      <c r="C715" s="15" t="s">
        <v>17</v>
      </c>
      <c r="D715" s="15">
        <v>2</v>
      </c>
      <c r="E715" s="15">
        <v>8</v>
      </c>
      <c r="F715" s="15">
        <v>3</v>
      </c>
      <c r="G715" s="23">
        <v>0.05</v>
      </c>
      <c r="H715" s="16">
        <v>72.000000000000014</v>
      </c>
    </row>
    <row r="716" spans="1:8" ht="15" customHeight="1" x14ac:dyDescent="0.2">
      <c r="A716" s="2" t="s">
        <v>595</v>
      </c>
      <c r="B716" s="15">
        <v>7</v>
      </c>
      <c r="C716" s="15" t="s">
        <v>17</v>
      </c>
      <c r="D716" s="15">
        <v>7</v>
      </c>
      <c r="E716" s="15">
        <v>23</v>
      </c>
      <c r="F716" s="15">
        <v>15</v>
      </c>
      <c r="G716" s="23">
        <v>0.125</v>
      </c>
      <c r="H716" s="16">
        <v>152</v>
      </c>
    </row>
    <row r="717" spans="1:8" ht="15" customHeight="1" x14ac:dyDescent="0.2">
      <c r="A717" s="2" t="s">
        <v>596</v>
      </c>
      <c r="B717" s="15">
        <v>23</v>
      </c>
      <c r="C717" s="15">
        <v>7</v>
      </c>
      <c r="D717" s="15">
        <v>16</v>
      </c>
      <c r="E717" s="15">
        <v>85</v>
      </c>
      <c r="F717" s="15">
        <v>38</v>
      </c>
      <c r="G717" s="23">
        <v>0.45000000000000012</v>
      </c>
      <c r="H717" s="16">
        <v>665.99999999999989</v>
      </c>
    </row>
    <row r="718" spans="1:8" ht="15" customHeight="1" x14ac:dyDescent="0.2">
      <c r="A718" s="2" t="s">
        <v>597</v>
      </c>
      <c r="B718" s="15">
        <v>14</v>
      </c>
      <c r="C718" s="15">
        <v>1</v>
      </c>
      <c r="D718" s="15">
        <v>13</v>
      </c>
      <c r="E718" s="15">
        <v>36</v>
      </c>
      <c r="F718" s="15">
        <v>8</v>
      </c>
      <c r="G718" s="23">
        <v>0.2</v>
      </c>
      <c r="H718" s="16">
        <v>168</v>
      </c>
    </row>
    <row r="719" spans="1:8" ht="21" customHeight="1" x14ac:dyDescent="0.2">
      <c r="A719" s="2" t="s">
        <v>598</v>
      </c>
      <c r="B719" s="12">
        <f t="shared" ref="B719:H719" si="85">SUM(B720:B735)</f>
        <v>410</v>
      </c>
      <c r="C719" s="12">
        <f t="shared" si="85"/>
        <v>34</v>
      </c>
      <c r="D719" s="12">
        <f t="shared" si="85"/>
        <v>376</v>
      </c>
      <c r="E719" s="12">
        <f t="shared" si="85"/>
        <v>1137</v>
      </c>
      <c r="F719" s="12">
        <f t="shared" si="85"/>
        <v>457</v>
      </c>
      <c r="G719" s="21">
        <f t="shared" si="85"/>
        <v>6.2549999999999999</v>
      </c>
      <c r="H719" s="12">
        <f t="shared" si="85"/>
        <v>9168.3333333333358</v>
      </c>
    </row>
    <row r="720" spans="1:8" ht="15" customHeight="1" x14ac:dyDescent="0.2">
      <c r="A720" s="2" t="s">
        <v>716</v>
      </c>
      <c r="B720" s="15">
        <v>71</v>
      </c>
      <c r="C720" s="15">
        <v>5</v>
      </c>
      <c r="D720" s="15">
        <v>66</v>
      </c>
      <c r="E720" s="15">
        <v>258</v>
      </c>
      <c r="F720" s="15">
        <v>77.999999999999986</v>
      </c>
      <c r="G720" s="23">
        <v>1.3999999999999997</v>
      </c>
      <c r="H720" s="16">
        <v>1601.0000000000002</v>
      </c>
    </row>
    <row r="721" spans="1:8" ht="15" customHeight="1" x14ac:dyDescent="0.2">
      <c r="A721" s="2" t="s">
        <v>599</v>
      </c>
      <c r="B721" s="15">
        <v>27</v>
      </c>
      <c r="C721" s="15">
        <v>1</v>
      </c>
      <c r="D721" s="15">
        <v>26</v>
      </c>
      <c r="E721" s="15">
        <v>74.999999999999986</v>
      </c>
      <c r="F721" s="15">
        <v>43.000000000000014</v>
      </c>
      <c r="G721" s="23">
        <v>0.41500000000000004</v>
      </c>
      <c r="H721" s="16">
        <v>926</v>
      </c>
    </row>
    <row r="722" spans="1:8" ht="15" customHeight="1" x14ac:dyDescent="0.2">
      <c r="A722" s="2" t="s">
        <v>600</v>
      </c>
      <c r="B722" s="15">
        <v>14</v>
      </c>
      <c r="C722" s="15" t="s">
        <v>17</v>
      </c>
      <c r="D722" s="15">
        <v>14</v>
      </c>
      <c r="E722" s="15">
        <v>30</v>
      </c>
      <c r="F722" s="15">
        <v>23.999999999999996</v>
      </c>
      <c r="G722" s="23">
        <v>0.16000000000000003</v>
      </c>
      <c r="H722" s="16">
        <v>505.99999999999994</v>
      </c>
    </row>
    <row r="723" spans="1:8" ht="15" customHeight="1" x14ac:dyDescent="0.2">
      <c r="A723" s="2" t="s">
        <v>601</v>
      </c>
      <c r="B723" s="15">
        <v>1</v>
      </c>
      <c r="C723" s="15" t="s">
        <v>17</v>
      </c>
      <c r="D723" s="15">
        <v>1</v>
      </c>
      <c r="E723" s="15">
        <v>10</v>
      </c>
      <c r="F723" s="15" t="s">
        <v>17</v>
      </c>
      <c r="G723" s="23">
        <v>0.05</v>
      </c>
      <c r="H723" s="16" t="s">
        <v>17</v>
      </c>
    </row>
    <row r="724" spans="1:8" ht="15" customHeight="1" x14ac:dyDescent="0.2">
      <c r="A724" s="2" t="s">
        <v>602</v>
      </c>
      <c r="B724" s="15">
        <v>39</v>
      </c>
      <c r="C724" s="15" t="s">
        <v>17</v>
      </c>
      <c r="D724" s="15">
        <v>39</v>
      </c>
      <c r="E724" s="15">
        <v>103.00000000000001</v>
      </c>
      <c r="F724" s="15">
        <v>42</v>
      </c>
      <c r="G724" s="23">
        <v>0.57499999999999996</v>
      </c>
      <c r="H724" s="16">
        <v>786.00000000000023</v>
      </c>
    </row>
    <row r="725" spans="1:8" ht="15" customHeight="1" x14ac:dyDescent="0.2">
      <c r="A725" s="2" t="s">
        <v>603</v>
      </c>
      <c r="B725" s="15">
        <v>2</v>
      </c>
      <c r="C725" s="15" t="s">
        <v>17</v>
      </c>
      <c r="D725" s="15">
        <v>2</v>
      </c>
      <c r="E725" s="15">
        <v>3</v>
      </c>
      <c r="F725" s="15">
        <v>3</v>
      </c>
      <c r="G725" s="23">
        <v>1.4999999999999999E-2</v>
      </c>
      <c r="H725" s="16">
        <v>66</v>
      </c>
    </row>
    <row r="726" spans="1:8" ht="15" customHeight="1" x14ac:dyDescent="0.2">
      <c r="A726" s="2" t="s">
        <v>604</v>
      </c>
      <c r="B726" s="15">
        <v>8</v>
      </c>
      <c r="C726" s="15" t="s">
        <v>17</v>
      </c>
      <c r="D726" s="15">
        <v>8</v>
      </c>
      <c r="E726" s="15">
        <v>37.999999999999993</v>
      </c>
      <c r="F726" s="15">
        <v>3</v>
      </c>
      <c r="G726" s="23">
        <v>0.2</v>
      </c>
      <c r="H726" s="16">
        <v>72</v>
      </c>
    </row>
    <row r="727" spans="1:8" ht="15" customHeight="1" x14ac:dyDescent="0.2">
      <c r="A727" s="2" t="s">
        <v>605</v>
      </c>
      <c r="B727" s="15">
        <v>23</v>
      </c>
      <c r="C727" s="15" t="s">
        <v>17</v>
      </c>
      <c r="D727" s="15">
        <v>23</v>
      </c>
      <c r="E727" s="15">
        <v>68</v>
      </c>
      <c r="F727" s="15">
        <v>44</v>
      </c>
      <c r="G727" s="23">
        <v>0.38</v>
      </c>
      <c r="H727" s="16">
        <v>898.3333333333336</v>
      </c>
    </row>
    <row r="728" spans="1:8" ht="15" customHeight="1" x14ac:dyDescent="0.2">
      <c r="A728" s="2" t="s">
        <v>348</v>
      </c>
      <c r="B728" s="15">
        <v>3</v>
      </c>
      <c r="C728" s="15">
        <v>1</v>
      </c>
      <c r="D728" s="15">
        <v>2</v>
      </c>
      <c r="E728" s="15">
        <v>9</v>
      </c>
      <c r="F728" s="15">
        <v>6.9999999999999991</v>
      </c>
      <c r="G728" s="23">
        <v>0.05</v>
      </c>
      <c r="H728" s="16">
        <v>140</v>
      </c>
    </row>
    <row r="729" spans="1:8" ht="15" customHeight="1" x14ac:dyDescent="0.2">
      <c r="A729" s="2" t="s">
        <v>606</v>
      </c>
      <c r="B729" s="15">
        <v>25</v>
      </c>
      <c r="C729" s="15">
        <v>1</v>
      </c>
      <c r="D729" s="15">
        <v>24</v>
      </c>
      <c r="E729" s="15">
        <v>60</v>
      </c>
      <c r="F729" s="15">
        <v>19</v>
      </c>
      <c r="G729" s="23">
        <v>0.34</v>
      </c>
      <c r="H729" s="16">
        <v>335.99999999999994</v>
      </c>
    </row>
    <row r="730" spans="1:8" ht="15" customHeight="1" x14ac:dyDescent="0.2">
      <c r="A730" s="2" t="s">
        <v>607</v>
      </c>
      <c r="B730" s="15">
        <v>102</v>
      </c>
      <c r="C730" s="15">
        <v>8</v>
      </c>
      <c r="D730" s="15">
        <v>94</v>
      </c>
      <c r="E730" s="15">
        <v>242.00000000000009</v>
      </c>
      <c r="F730" s="15">
        <v>94.999999999999986</v>
      </c>
      <c r="G730" s="23">
        <v>1.3299999999999998</v>
      </c>
      <c r="H730" s="16">
        <v>1866.0000000000007</v>
      </c>
    </row>
    <row r="731" spans="1:8" ht="15" customHeight="1" x14ac:dyDescent="0.2">
      <c r="A731" s="2" t="s">
        <v>608</v>
      </c>
      <c r="B731" s="15">
        <v>13</v>
      </c>
      <c r="C731" s="15">
        <v>4</v>
      </c>
      <c r="D731" s="15">
        <v>9</v>
      </c>
      <c r="E731" s="15">
        <v>35.999999999999993</v>
      </c>
      <c r="F731" s="15">
        <v>17</v>
      </c>
      <c r="G731" s="23">
        <v>0.19</v>
      </c>
      <c r="H731" s="16">
        <v>312.00000000000006</v>
      </c>
    </row>
    <row r="732" spans="1:8" ht="15" customHeight="1" x14ac:dyDescent="0.2">
      <c r="A732" s="2" t="s">
        <v>609</v>
      </c>
      <c r="B732" s="15">
        <v>36</v>
      </c>
      <c r="C732" s="15">
        <v>5</v>
      </c>
      <c r="D732" s="15">
        <v>31</v>
      </c>
      <c r="E732" s="15">
        <v>91.000000000000014</v>
      </c>
      <c r="F732" s="15">
        <v>34</v>
      </c>
      <c r="G732" s="23">
        <v>0.52</v>
      </c>
      <c r="H732" s="16">
        <v>669.00000000000011</v>
      </c>
    </row>
    <row r="733" spans="1:8" ht="15" customHeight="1" x14ac:dyDescent="0.2">
      <c r="A733" s="2" t="s">
        <v>610</v>
      </c>
      <c r="B733" s="15">
        <v>7</v>
      </c>
      <c r="C733" s="15">
        <v>1</v>
      </c>
      <c r="D733" s="15">
        <v>6</v>
      </c>
      <c r="E733" s="15">
        <v>21</v>
      </c>
      <c r="F733" s="15">
        <v>7</v>
      </c>
      <c r="G733" s="23">
        <v>0.11499999999999999</v>
      </c>
      <c r="H733" s="16">
        <v>136</v>
      </c>
    </row>
    <row r="734" spans="1:8" ht="15" customHeight="1" x14ac:dyDescent="0.2">
      <c r="A734" s="2" t="s">
        <v>611</v>
      </c>
      <c r="B734" s="15">
        <v>3</v>
      </c>
      <c r="C734" s="15">
        <v>3</v>
      </c>
      <c r="D734" s="15" t="s">
        <v>17</v>
      </c>
      <c r="E734" s="15">
        <v>8</v>
      </c>
      <c r="F734" s="15">
        <v>6</v>
      </c>
      <c r="G734" s="23">
        <v>0.04</v>
      </c>
      <c r="H734" s="16">
        <v>108</v>
      </c>
    </row>
    <row r="735" spans="1:8" ht="15" customHeight="1" x14ac:dyDescent="0.2">
      <c r="A735" s="2" t="s">
        <v>612</v>
      </c>
      <c r="B735" s="15">
        <v>36</v>
      </c>
      <c r="C735" s="15">
        <v>5</v>
      </c>
      <c r="D735" s="15">
        <v>31</v>
      </c>
      <c r="E735" s="15">
        <v>85</v>
      </c>
      <c r="F735" s="15">
        <v>35</v>
      </c>
      <c r="G735" s="23">
        <v>0.47499999999999998</v>
      </c>
      <c r="H735" s="16">
        <v>746.00000000000011</v>
      </c>
    </row>
    <row r="736" spans="1:8" ht="21" customHeight="1" x14ac:dyDescent="0.2">
      <c r="A736" s="2" t="s">
        <v>613</v>
      </c>
      <c r="B736" s="12">
        <f t="shared" ref="B736:H736" si="86">SUM(B737:B741)</f>
        <v>202</v>
      </c>
      <c r="C736" s="12">
        <f t="shared" si="86"/>
        <v>8</v>
      </c>
      <c r="D736" s="12">
        <f t="shared" si="86"/>
        <v>194</v>
      </c>
      <c r="E736" s="12">
        <f t="shared" si="86"/>
        <v>728</v>
      </c>
      <c r="F736" s="12">
        <f t="shared" si="86"/>
        <v>273.99999999999994</v>
      </c>
      <c r="G736" s="21">
        <f t="shared" si="86"/>
        <v>3.9850000000000008</v>
      </c>
      <c r="H736" s="12">
        <f t="shared" si="86"/>
        <v>5483</v>
      </c>
    </row>
    <row r="737" spans="1:8" ht="15" customHeight="1" x14ac:dyDescent="0.2">
      <c r="A737" s="2" t="s">
        <v>717</v>
      </c>
      <c r="B737" s="15">
        <v>91</v>
      </c>
      <c r="C737" s="15" t="s">
        <v>17</v>
      </c>
      <c r="D737" s="15">
        <v>91</v>
      </c>
      <c r="E737" s="15">
        <v>402.00000000000011</v>
      </c>
      <c r="F737" s="15">
        <v>155.99999999999997</v>
      </c>
      <c r="G737" s="23">
        <v>2.145</v>
      </c>
      <c r="H737" s="16">
        <v>3189</v>
      </c>
    </row>
    <row r="738" spans="1:8" ht="15" customHeight="1" x14ac:dyDescent="0.2">
      <c r="A738" s="2" t="s">
        <v>614</v>
      </c>
      <c r="B738" s="15">
        <v>11</v>
      </c>
      <c r="C738" s="15" t="s">
        <v>17</v>
      </c>
      <c r="D738" s="15">
        <v>11</v>
      </c>
      <c r="E738" s="15">
        <v>29</v>
      </c>
      <c r="F738" s="15">
        <v>14</v>
      </c>
      <c r="G738" s="23">
        <v>0.16</v>
      </c>
      <c r="H738" s="16">
        <v>260</v>
      </c>
    </row>
    <row r="739" spans="1:8" ht="15" customHeight="1" x14ac:dyDescent="0.2">
      <c r="A739" s="2" t="s">
        <v>615</v>
      </c>
      <c r="B739" s="15">
        <v>26</v>
      </c>
      <c r="C739" s="15">
        <v>7</v>
      </c>
      <c r="D739" s="15">
        <v>19</v>
      </c>
      <c r="E739" s="15">
        <v>89</v>
      </c>
      <c r="F739" s="15">
        <v>23.000000000000004</v>
      </c>
      <c r="G739" s="23">
        <v>0.55000000000000016</v>
      </c>
      <c r="H739" s="16">
        <v>570.99999999999989</v>
      </c>
    </row>
    <row r="740" spans="1:8" ht="15" customHeight="1" x14ac:dyDescent="0.2">
      <c r="A740" s="2" t="s">
        <v>616</v>
      </c>
      <c r="B740" s="15">
        <v>47</v>
      </c>
      <c r="C740" s="15" t="s">
        <v>17</v>
      </c>
      <c r="D740" s="15">
        <v>47</v>
      </c>
      <c r="E740" s="15">
        <v>155.99999999999994</v>
      </c>
      <c r="F740" s="15">
        <v>58.999999999999986</v>
      </c>
      <c r="G740" s="23">
        <v>0.85000000000000042</v>
      </c>
      <c r="H740" s="16">
        <v>1046.0000000000002</v>
      </c>
    </row>
    <row r="741" spans="1:8" ht="15" customHeight="1" x14ac:dyDescent="0.2">
      <c r="A741" s="2" t="s">
        <v>617</v>
      </c>
      <c r="B741" s="15">
        <v>27</v>
      </c>
      <c r="C741" s="15">
        <v>1</v>
      </c>
      <c r="D741" s="15">
        <v>26</v>
      </c>
      <c r="E741" s="15">
        <v>52</v>
      </c>
      <c r="F741" s="15">
        <v>21.999999999999996</v>
      </c>
      <c r="G741" s="23">
        <v>0.27999999999999997</v>
      </c>
      <c r="H741" s="16">
        <v>417</v>
      </c>
    </row>
    <row r="742" spans="1:8" ht="21" customHeight="1" x14ac:dyDescent="0.2">
      <c r="A742" s="2" t="s">
        <v>618</v>
      </c>
      <c r="B742" s="12">
        <f t="shared" ref="B742:H742" si="87">SUM(B743:B753)</f>
        <v>560</v>
      </c>
      <c r="C742" s="12">
        <f t="shared" si="87"/>
        <v>6</v>
      </c>
      <c r="D742" s="12">
        <f t="shared" si="87"/>
        <v>554</v>
      </c>
      <c r="E742" s="12">
        <f t="shared" si="87"/>
        <v>1839.0000000000002</v>
      </c>
      <c r="F742" s="12">
        <f t="shared" si="87"/>
        <v>643.00000000000011</v>
      </c>
      <c r="G742" s="21">
        <f t="shared" si="87"/>
        <v>9.9450000000000003</v>
      </c>
      <c r="H742" s="12">
        <f t="shared" si="87"/>
        <v>13585</v>
      </c>
    </row>
    <row r="743" spans="1:8" ht="15" customHeight="1" x14ac:dyDescent="0.2">
      <c r="A743" s="2" t="s">
        <v>718</v>
      </c>
      <c r="B743" s="15">
        <v>40</v>
      </c>
      <c r="C743" s="15" t="s">
        <v>17</v>
      </c>
      <c r="D743" s="15">
        <v>40</v>
      </c>
      <c r="E743" s="15">
        <v>91.999999999999972</v>
      </c>
      <c r="F743" s="15">
        <v>40</v>
      </c>
      <c r="G743" s="23">
        <v>0.47000000000000008</v>
      </c>
      <c r="H743" s="16">
        <v>822</v>
      </c>
    </row>
    <row r="744" spans="1:8" ht="15" customHeight="1" x14ac:dyDescent="0.2">
      <c r="A744" s="2" t="s">
        <v>619</v>
      </c>
      <c r="B744" s="15">
        <v>52</v>
      </c>
      <c r="C744" s="15" t="s">
        <v>17</v>
      </c>
      <c r="D744" s="15">
        <v>52</v>
      </c>
      <c r="E744" s="15">
        <v>193.00000000000006</v>
      </c>
      <c r="F744" s="15">
        <v>64</v>
      </c>
      <c r="G744" s="23">
        <v>1.0149999999999999</v>
      </c>
      <c r="H744" s="16">
        <v>1356</v>
      </c>
    </row>
    <row r="745" spans="1:8" ht="15" customHeight="1" x14ac:dyDescent="0.2">
      <c r="A745" s="2" t="s">
        <v>620</v>
      </c>
      <c r="B745" s="15">
        <v>63</v>
      </c>
      <c r="C745" s="15" t="s">
        <v>17</v>
      </c>
      <c r="D745" s="15">
        <v>63</v>
      </c>
      <c r="E745" s="15">
        <v>218.00000000000011</v>
      </c>
      <c r="F745" s="15">
        <v>63</v>
      </c>
      <c r="G745" s="23">
        <v>1.2349999999999999</v>
      </c>
      <c r="H745" s="16">
        <v>1358.9999999999995</v>
      </c>
    </row>
    <row r="746" spans="1:8" ht="15" customHeight="1" x14ac:dyDescent="0.2">
      <c r="A746" s="2" t="s">
        <v>621</v>
      </c>
      <c r="B746" s="15">
        <v>157</v>
      </c>
      <c r="C746" s="15">
        <v>2</v>
      </c>
      <c r="D746" s="15">
        <v>155</v>
      </c>
      <c r="E746" s="15">
        <v>501.99999999999983</v>
      </c>
      <c r="F746" s="15">
        <v>155.00000000000011</v>
      </c>
      <c r="G746" s="23">
        <v>2.7000000000000011</v>
      </c>
      <c r="H746" s="16">
        <v>3212.0000000000014</v>
      </c>
    </row>
    <row r="747" spans="1:8" ht="15" customHeight="1" x14ac:dyDescent="0.2">
      <c r="A747" s="2" t="s">
        <v>622</v>
      </c>
      <c r="B747" s="15">
        <v>45</v>
      </c>
      <c r="C747" s="15">
        <v>1</v>
      </c>
      <c r="D747" s="15">
        <v>44</v>
      </c>
      <c r="E747" s="15">
        <v>207.00000000000003</v>
      </c>
      <c r="F747" s="15">
        <v>60.000000000000007</v>
      </c>
      <c r="G747" s="23">
        <v>1.105</v>
      </c>
      <c r="H747" s="16">
        <v>1181.0000000000002</v>
      </c>
    </row>
    <row r="748" spans="1:8" ht="15" customHeight="1" x14ac:dyDescent="0.2">
      <c r="A748" s="2" t="s">
        <v>623</v>
      </c>
      <c r="B748" s="15">
        <v>37</v>
      </c>
      <c r="C748" s="15" t="s">
        <v>17</v>
      </c>
      <c r="D748" s="15">
        <v>37</v>
      </c>
      <c r="E748" s="15">
        <v>109</v>
      </c>
      <c r="F748" s="15">
        <v>30</v>
      </c>
      <c r="G748" s="23">
        <v>0.58000000000000029</v>
      </c>
      <c r="H748" s="16">
        <v>606</v>
      </c>
    </row>
    <row r="749" spans="1:8" ht="15" customHeight="1" x14ac:dyDescent="0.2">
      <c r="A749" s="2" t="s">
        <v>624</v>
      </c>
      <c r="B749" s="15">
        <v>16</v>
      </c>
      <c r="C749" s="15" t="s">
        <v>17</v>
      </c>
      <c r="D749" s="15">
        <v>16</v>
      </c>
      <c r="E749" s="15">
        <v>30</v>
      </c>
      <c r="F749" s="15">
        <v>19</v>
      </c>
      <c r="G749" s="23">
        <v>0.16999999999999998</v>
      </c>
      <c r="H749" s="16">
        <v>435</v>
      </c>
    </row>
    <row r="750" spans="1:8" ht="15" customHeight="1" x14ac:dyDescent="0.2">
      <c r="A750" s="2" t="s">
        <v>487</v>
      </c>
      <c r="B750" s="15">
        <v>8</v>
      </c>
      <c r="C750" s="15" t="s">
        <v>17</v>
      </c>
      <c r="D750" s="15">
        <v>8</v>
      </c>
      <c r="E750" s="15">
        <v>15</v>
      </c>
      <c r="F750" s="15">
        <v>12</v>
      </c>
      <c r="G750" s="23">
        <v>8.5000000000000006E-2</v>
      </c>
      <c r="H750" s="16">
        <v>296</v>
      </c>
    </row>
    <row r="751" spans="1:8" ht="15" customHeight="1" x14ac:dyDescent="0.2">
      <c r="A751" s="2" t="s">
        <v>625</v>
      </c>
      <c r="B751" s="15">
        <v>19</v>
      </c>
      <c r="C751" s="15">
        <v>1</v>
      </c>
      <c r="D751" s="15">
        <v>18</v>
      </c>
      <c r="E751" s="15">
        <v>71</v>
      </c>
      <c r="F751" s="15">
        <v>37</v>
      </c>
      <c r="G751" s="23">
        <v>0.38500000000000001</v>
      </c>
      <c r="H751" s="16">
        <v>866</v>
      </c>
    </row>
    <row r="752" spans="1:8" ht="15" customHeight="1" x14ac:dyDescent="0.2">
      <c r="A752" s="2" t="s">
        <v>626</v>
      </c>
      <c r="B752" s="15">
        <v>118</v>
      </c>
      <c r="C752" s="15">
        <v>2</v>
      </c>
      <c r="D752" s="15">
        <v>116</v>
      </c>
      <c r="E752" s="15">
        <v>394.00000000000017</v>
      </c>
      <c r="F752" s="15">
        <v>156.99999999999997</v>
      </c>
      <c r="G752" s="23">
        <v>2.1550000000000002</v>
      </c>
      <c r="H752" s="16">
        <v>3336</v>
      </c>
    </row>
    <row r="753" spans="1:8" ht="15" customHeight="1" x14ac:dyDescent="0.2">
      <c r="A753" s="2" t="s">
        <v>649</v>
      </c>
      <c r="B753" s="15">
        <v>5</v>
      </c>
      <c r="C753" s="15" t="s">
        <v>17</v>
      </c>
      <c r="D753" s="15">
        <v>5</v>
      </c>
      <c r="E753" s="15">
        <v>8</v>
      </c>
      <c r="F753" s="15">
        <v>6</v>
      </c>
      <c r="G753" s="23">
        <v>4.5000000000000005E-2</v>
      </c>
      <c r="H753" s="16">
        <v>116</v>
      </c>
    </row>
    <row r="754" spans="1:8" ht="21" customHeight="1" x14ac:dyDescent="0.2">
      <c r="A754" s="2" t="s">
        <v>627</v>
      </c>
      <c r="B754" s="12">
        <f t="shared" ref="B754:H754" si="88">SUM(B755:B760)</f>
        <v>60</v>
      </c>
      <c r="C754" s="18" t="s">
        <v>17</v>
      </c>
      <c r="D754" s="12">
        <f t="shared" si="88"/>
        <v>60</v>
      </c>
      <c r="E754" s="12">
        <f t="shared" si="88"/>
        <v>388</v>
      </c>
      <c r="F754" s="12">
        <f t="shared" si="88"/>
        <v>98</v>
      </c>
      <c r="G754" s="21">
        <f t="shared" si="88"/>
        <v>2</v>
      </c>
      <c r="H754" s="12">
        <f t="shared" si="88"/>
        <v>2074</v>
      </c>
    </row>
    <row r="755" spans="1:8" ht="15" customHeight="1" x14ac:dyDescent="0.2">
      <c r="A755" s="2" t="s">
        <v>719</v>
      </c>
      <c r="B755" s="15">
        <v>16</v>
      </c>
      <c r="C755" s="15" t="s">
        <v>17</v>
      </c>
      <c r="D755" s="15">
        <v>16</v>
      </c>
      <c r="E755" s="15">
        <v>44</v>
      </c>
      <c r="F755" s="15">
        <v>19</v>
      </c>
      <c r="G755" s="23">
        <v>0.22999999999999998</v>
      </c>
      <c r="H755" s="16">
        <v>380.00000000000006</v>
      </c>
    </row>
    <row r="756" spans="1:8" ht="15" customHeight="1" x14ac:dyDescent="0.2">
      <c r="A756" s="2" t="s">
        <v>628</v>
      </c>
      <c r="B756" s="15">
        <v>29</v>
      </c>
      <c r="C756" s="15" t="s">
        <v>17</v>
      </c>
      <c r="D756" s="15">
        <v>29</v>
      </c>
      <c r="E756" s="15">
        <v>100</v>
      </c>
      <c r="F756" s="15">
        <v>52.999999999999993</v>
      </c>
      <c r="G756" s="23">
        <v>0.52499999999999991</v>
      </c>
      <c r="H756" s="16">
        <v>1147.0000000000002</v>
      </c>
    </row>
    <row r="757" spans="1:8" ht="15" customHeight="1" x14ac:dyDescent="0.2">
      <c r="A757" s="2" t="s">
        <v>629</v>
      </c>
      <c r="B757" s="15">
        <v>3</v>
      </c>
      <c r="C757" s="15" t="s">
        <v>17</v>
      </c>
      <c r="D757" s="15">
        <v>3</v>
      </c>
      <c r="E757" s="15">
        <v>10</v>
      </c>
      <c r="F757" s="15">
        <v>7</v>
      </c>
      <c r="G757" s="23">
        <v>0.05</v>
      </c>
      <c r="H757" s="16">
        <v>158</v>
      </c>
    </row>
    <row r="758" spans="1:8" ht="15" customHeight="1" x14ac:dyDescent="0.2">
      <c r="A758" s="2" t="s">
        <v>630</v>
      </c>
      <c r="B758" s="15">
        <v>9</v>
      </c>
      <c r="C758" s="15" t="s">
        <v>17</v>
      </c>
      <c r="D758" s="15">
        <v>9</v>
      </c>
      <c r="E758" s="15">
        <v>29</v>
      </c>
      <c r="F758" s="15">
        <v>18</v>
      </c>
      <c r="G758" s="23">
        <v>0.16500000000000001</v>
      </c>
      <c r="H758" s="16">
        <v>351</v>
      </c>
    </row>
    <row r="759" spans="1:8" ht="15" customHeight="1" x14ac:dyDescent="0.2">
      <c r="A759" s="2" t="s">
        <v>631</v>
      </c>
      <c r="B759" s="15">
        <v>1</v>
      </c>
      <c r="C759" s="15" t="s">
        <v>17</v>
      </c>
      <c r="D759" s="15">
        <v>1</v>
      </c>
      <c r="E759" s="15">
        <v>2</v>
      </c>
      <c r="F759" s="15">
        <v>1</v>
      </c>
      <c r="G759" s="23">
        <v>0.01</v>
      </c>
      <c r="H759" s="16">
        <v>38</v>
      </c>
    </row>
    <row r="760" spans="1:8" ht="15" customHeight="1" x14ac:dyDescent="0.2">
      <c r="A760" s="2" t="s">
        <v>632</v>
      </c>
      <c r="B760" s="15">
        <v>2</v>
      </c>
      <c r="C760" s="15" t="s">
        <v>17</v>
      </c>
      <c r="D760" s="15">
        <v>2</v>
      </c>
      <c r="E760" s="15">
        <v>203</v>
      </c>
      <c r="F760" s="15" t="s">
        <v>17</v>
      </c>
      <c r="G760" s="23">
        <v>1.02</v>
      </c>
      <c r="H760" s="16" t="s">
        <v>17</v>
      </c>
    </row>
    <row r="761" spans="1:8" ht="21" customHeight="1" x14ac:dyDescent="0.2">
      <c r="A761" s="2" t="s">
        <v>633</v>
      </c>
      <c r="B761" s="12">
        <f t="shared" ref="B761:H761" si="89">SUM(B762:B766)</f>
        <v>194</v>
      </c>
      <c r="C761" s="12">
        <f t="shared" si="89"/>
        <v>10</v>
      </c>
      <c r="D761" s="12">
        <f t="shared" si="89"/>
        <v>184</v>
      </c>
      <c r="E761" s="12">
        <f t="shared" si="89"/>
        <v>650.00000000000011</v>
      </c>
      <c r="F761" s="12">
        <f t="shared" si="89"/>
        <v>318</v>
      </c>
      <c r="G761" s="21">
        <f t="shared" si="89"/>
        <v>3.4650000000000007</v>
      </c>
      <c r="H761" s="12">
        <f t="shared" si="89"/>
        <v>5690.0000000000018</v>
      </c>
    </row>
    <row r="762" spans="1:8" ht="15" customHeight="1" x14ac:dyDescent="0.2">
      <c r="A762" s="2" t="s">
        <v>720</v>
      </c>
      <c r="B762" s="15">
        <v>25</v>
      </c>
      <c r="C762" s="15">
        <v>4</v>
      </c>
      <c r="D762" s="15">
        <v>21</v>
      </c>
      <c r="E762" s="15">
        <v>85.000000000000014</v>
      </c>
      <c r="F762" s="15">
        <v>57.999999999999993</v>
      </c>
      <c r="G762" s="23">
        <v>0.43</v>
      </c>
      <c r="H762" s="16">
        <v>359.00000000000006</v>
      </c>
    </row>
    <row r="763" spans="1:8" ht="15" customHeight="1" x14ac:dyDescent="0.2">
      <c r="A763" s="2" t="s">
        <v>634</v>
      </c>
      <c r="B763" s="15">
        <v>27</v>
      </c>
      <c r="C763" s="15" t="s">
        <v>17</v>
      </c>
      <c r="D763" s="15">
        <v>27</v>
      </c>
      <c r="E763" s="15">
        <v>93</v>
      </c>
      <c r="F763" s="15">
        <v>41.999999999999993</v>
      </c>
      <c r="G763" s="23">
        <v>0.48499999999999988</v>
      </c>
      <c r="H763" s="16">
        <v>836.00000000000011</v>
      </c>
    </row>
    <row r="764" spans="1:8" ht="15" customHeight="1" x14ac:dyDescent="0.2">
      <c r="A764" s="2" t="s">
        <v>635</v>
      </c>
      <c r="B764" s="15">
        <v>61</v>
      </c>
      <c r="C764" s="15">
        <v>4</v>
      </c>
      <c r="D764" s="15">
        <v>57</v>
      </c>
      <c r="E764" s="15">
        <v>233.00000000000006</v>
      </c>
      <c r="F764" s="15">
        <v>82</v>
      </c>
      <c r="G764" s="23">
        <v>1.2400000000000002</v>
      </c>
      <c r="H764" s="16">
        <v>1671.0000000000002</v>
      </c>
    </row>
    <row r="765" spans="1:8" ht="15" customHeight="1" x14ac:dyDescent="0.2">
      <c r="A765" s="2" t="s">
        <v>636</v>
      </c>
      <c r="B765" s="15">
        <v>76</v>
      </c>
      <c r="C765" s="15">
        <v>2</v>
      </c>
      <c r="D765" s="15">
        <v>74</v>
      </c>
      <c r="E765" s="15">
        <v>225.00000000000009</v>
      </c>
      <c r="F765" s="15">
        <v>127.00000000000003</v>
      </c>
      <c r="G765" s="23">
        <v>1.2350000000000001</v>
      </c>
      <c r="H765" s="16">
        <v>2704.0000000000009</v>
      </c>
    </row>
    <row r="766" spans="1:8" ht="15" customHeight="1" x14ac:dyDescent="0.2">
      <c r="A766" s="2" t="s">
        <v>98</v>
      </c>
      <c r="B766" s="15">
        <v>5</v>
      </c>
      <c r="C766" s="15" t="s">
        <v>17</v>
      </c>
      <c r="D766" s="15">
        <v>5</v>
      </c>
      <c r="E766" s="15">
        <v>14</v>
      </c>
      <c r="F766" s="15">
        <v>9</v>
      </c>
      <c r="G766" s="23">
        <v>7.4999999999999997E-2</v>
      </c>
      <c r="H766" s="16">
        <v>120</v>
      </c>
    </row>
    <row r="767" spans="1:8" ht="21" customHeight="1" x14ac:dyDescent="0.2">
      <c r="A767" s="2" t="s">
        <v>637</v>
      </c>
      <c r="B767" s="12">
        <f t="shared" ref="B767:H767" si="90">SUM(B768:B772)</f>
        <v>272</v>
      </c>
      <c r="C767" s="12">
        <f t="shared" si="90"/>
        <v>2</v>
      </c>
      <c r="D767" s="12">
        <f t="shared" si="90"/>
        <v>270</v>
      </c>
      <c r="E767" s="12">
        <f t="shared" si="90"/>
        <v>991.00000000000023</v>
      </c>
      <c r="F767" s="12">
        <f t="shared" si="90"/>
        <v>491.00000000000011</v>
      </c>
      <c r="G767" s="21">
        <f t="shared" si="90"/>
        <v>5.3149999999999995</v>
      </c>
      <c r="H767" s="12">
        <f t="shared" si="90"/>
        <v>7962.3333333333339</v>
      </c>
    </row>
    <row r="768" spans="1:8" ht="15" customHeight="1" x14ac:dyDescent="0.2">
      <c r="A768" s="2" t="s">
        <v>638</v>
      </c>
      <c r="B768" s="15">
        <v>5</v>
      </c>
      <c r="C768" s="15" t="s">
        <v>17</v>
      </c>
      <c r="D768" s="15">
        <v>5</v>
      </c>
      <c r="E768" s="15">
        <v>15</v>
      </c>
      <c r="F768" s="15">
        <v>3</v>
      </c>
      <c r="G768" s="23">
        <v>8.5000000000000006E-2</v>
      </c>
      <c r="H768" s="16">
        <v>72</v>
      </c>
    </row>
    <row r="769" spans="1:9" ht="15" customHeight="1" x14ac:dyDescent="0.2">
      <c r="A769" s="2" t="s">
        <v>639</v>
      </c>
      <c r="B769" s="15">
        <v>138</v>
      </c>
      <c r="C769" s="15">
        <v>1</v>
      </c>
      <c r="D769" s="15">
        <v>137</v>
      </c>
      <c r="E769" s="15">
        <v>512.00000000000023</v>
      </c>
      <c r="F769" s="15">
        <v>219.00000000000006</v>
      </c>
      <c r="G769" s="23">
        <v>2.7650000000000001</v>
      </c>
      <c r="H769" s="16">
        <v>3777.9999999999995</v>
      </c>
    </row>
    <row r="770" spans="1:9" ht="15" customHeight="1" x14ac:dyDescent="0.2">
      <c r="A770" s="2" t="s">
        <v>640</v>
      </c>
      <c r="B770" s="15">
        <v>28</v>
      </c>
      <c r="C770" s="15" t="s">
        <v>17</v>
      </c>
      <c r="D770" s="15">
        <v>28</v>
      </c>
      <c r="E770" s="15">
        <v>90.000000000000028</v>
      </c>
      <c r="F770" s="15">
        <v>51.999999999999993</v>
      </c>
      <c r="G770" s="23">
        <v>0.495</v>
      </c>
      <c r="H770" s="16">
        <v>768.00000000000011</v>
      </c>
    </row>
    <row r="771" spans="1:9" ht="15" customHeight="1" x14ac:dyDescent="0.2">
      <c r="A771" s="2" t="s">
        <v>641</v>
      </c>
      <c r="B771" s="15">
        <v>11</v>
      </c>
      <c r="C771" s="15" t="s">
        <v>17</v>
      </c>
      <c r="D771" s="15">
        <v>11</v>
      </c>
      <c r="E771" s="15">
        <v>47.000000000000007</v>
      </c>
      <c r="F771" s="15">
        <v>19</v>
      </c>
      <c r="G771" s="23">
        <v>0.25000000000000006</v>
      </c>
      <c r="H771" s="16">
        <v>418.00000000000006</v>
      </c>
    </row>
    <row r="772" spans="1:9" ht="15" customHeight="1" x14ac:dyDescent="0.2">
      <c r="A772" s="2" t="s">
        <v>642</v>
      </c>
      <c r="B772" s="15">
        <v>90</v>
      </c>
      <c r="C772" s="15">
        <v>1</v>
      </c>
      <c r="D772" s="15">
        <v>89</v>
      </c>
      <c r="E772" s="15">
        <v>327</v>
      </c>
      <c r="F772" s="15">
        <v>198.00000000000006</v>
      </c>
      <c r="G772" s="23">
        <v>1.7199999999999995</v>
      </c>
      <c r="H772" s="16">
        <v>2926.3333333333339</v>
      </c>
    </row>
    <row r="773" spans="1:9" ht="21" customHeight="1" x14ac:dyDescent="0.2">
      <c r="A773" s="2" t="s">
        <v>730</v>
      </c>
      <c r="B773" s="12">
        <f t="shared" ref="B773:H773" si="91">SUM(B774:B778)</f>
        <v>294</v>
      </c>
      <c r="C773" s="12">
        <f t="shared" si="91"/>
        <v>15</v>
      </c>
      <c r="D773" s="12">
        <f t="shared" si="91"/>
        <v>279</v>
      </c>
      <c r="E773" s="12">
        <f t="shared" si="91"/>
        <v>1306</v>
      </c>
      <c r="F773" s="12">
        <f t="shared" si="91"/>
        <v>737.00000000000011</v>
      </c>
      <c r="G773" s="21">
        <f t="shared" si="91"/>
        <v>7.0050000000000008</v>
      </c>
      <c r="H773" s="12">
        <f t="shared" si="91"/>
        <v>15767.000000000004</v>
      </c>
    </row>
    <row r="774" spans="1:9" ht="15" customHeight="1" x14ac:dyDescent="0.2">
      <c r="A774" s="2" t="s">
        <v>644</v>
      </c>
      <c r="B774" s="15">
        <v>100</v>
      </c>
      <c r="C774" s="15">
        <v>10</v>
      </c>
      <c r="D774" s="15">
        <v>90</v>
      </c>
      <c r="E774" s="15">
        <v>517</v>
      </c>
      <c r="F774" s="15">
        <v>346.00000000000006</v>
      </c>
      <c r="G774" s="23">
        <v>2.7950000000000008</v>
      </c>
      <c r="H774" s="16">
        <v>7000.0000000000018</v>
      </c>
    </row>
    <row r="775" spans="1:9" ht="15" customHeight="1" x14ac:dyDescent="0.2">
      <c r="A775" s="2" t="s">
        <v>645</v>
      </c>
      <c r="B775" s="15">
        <v>48</v>
      </c>
      <c r="C775" s="15" t="s">
        <v>17</v>
      </c>
      <c r="D775" s="15">
        <v>48</v>
      </c>
      <c r="E775" s="15">
        <v>151.99999999999994</v>
      </c>
      <c r="F775" s="15">
        <v>67</v>
      </c>
      <c r="G775" s="23">
        <v>0.83999999999999986</v>
      </c>
      <c r="H775" s="16">
        <v>1461</v>
      </c>
    </row>
    <row r="776" spans="1:9" ht="15" customHeight="1" x14ac:dyDescent="0.2">
      <c r="A776" s="2" t="s">
        <v>646</v>
      </c>
      <c r="B776" s="15">
        <v>13</v>
      </c>
      <c r="C776" s="15" t="s">
        <v>17</v>
      </c>
      <c r="D776" s="15">
        <v>13</v>
      </c>
      <c r="E776" s="15">
        <v>93.999999999999986</v>
      </c>
      <c r="F776" s="15">
        <v>51.999999999999993</v>
      </c>
      <c r="G776" s="23">
        <v>0.5</v>
      </c>
      <c r="H776" s="16">
        <v>1248.0000000000005</v>
      </c>
    </row>
    <row r="777" spans="1:9" ht="15" customHeight="1" x14ac:dyDescent="0.2">
      <c r="A777" s="2" t="s">
        <v>647</v>
      </c>
      <c r="B777" s="15">
        <v>71</v>
      </c>
      <c r="C777" s="15">
        <v>5</v>
      </c>
      <c r="D777" s="15">
        <v>66</v>
      </c>
      <c r="E777" s="15">
        <v>199.00000000000009</v>
      </c>
      <c r="F777" s="15">
        <v>157.00000000000006</v>
      </c>
      <c r="G777" s="23">
        <v>1.0650000000000002</v>
      </c>
      <c r="H777" s="16">
        <v>3323.0000000000009</v>
      </c>
    </row>
    <row r="778" spans="1:9" ht="15" customHeight="1" x14ac:dyDescent="0.2">
      <c r="A778" s="3" t="s">
        <v>648</v>
      </c>
      <c r="B778" s="19">
        <v>62</v>
      </c>
      <c r="C778" s="19" t="s">
        <v>17</v>
      </c>
      <c r="D778" s="19">
        <v>62</v>
      </c>
      <c r="E778" s="19">
        <v>343.99999999999994</v>
      </c>
      <c r="F778" s="19">
        <v>114.99999999999999</v>
      </c>
      <c r="G778" s="25">
        <v>1.8050000000000002</v>
      </c>
      <c r="H778" s="20">
        <v>2735.0000000000005</v>
      </c>
    </row>
    <row r="779" spans="1:9" s="27" customFormat="1" ht="18" customHeight="1" x14ac:dyDescent="0.2">
      <c r="A779" s="28" t="s">
        <v>725</v>
      </c>
      <c r="B779" s="28"/>
      <c r="C779" s="28"/>
      <c r="D779" s="28"/>
      <c r="E779" s="28"/>
      <c r="F779" s="28"/>
      <c r="G779" s="28"/>
      <c r="H779" s="28"/>
      <c r="I779" s="26"/>
    </row>
    <row r="780" spans="1:9" s="6" customFormat="1" ht="18" customHeight="1" x14ac:dyDescent="0.2">
      <c r="A780" s="8" t="s">
        <v>643</v>
      </c>
      <c r="B780" s="9"/>
      <c r="C780" s="9"/>
      <c r="D780" s="9"/>
      <c r="E780" s="10"/>
      <c r="F780" s="11"/>
      <c r="G780" s="7"/>
    </row>
  </sheetData>
  <mergeCells count="7">
    <mergeCell ref="A779:H779"/>
    <mergeCell ref="A1:H1"/>
    <mergeCell ref="B2:D2"/>
    <mergeCell ref="A2:A3"/>
    <mergeCell ref="E2:F2"/>
    <mergeCell ref="G2:G3"/>
    <mergeCell ref="H2:H3"/>
  </mergeCells>
  <pageMargins left="0.74803149606299213" right="0.74803149606299213" top="0.98425196850393704" bottom="0.98425196850393704" header="0.51181102362204722" footer="0.51181102362204722"/>
  <pageSetup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15</vt:lpstr>
      <vt:lpstr>'Cuadro 15'!Área_de_impresión</vt:lpstr>
      <vt:lpstr>'Cuadro 15'!Títulos_a_imprimir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2025-07-08T17:45:50Z</cp:lastPrinted>
  <dcterms:created xsi:type="dcterms:W3CDTF">2025-06-11T13:32:41Z</dcterms:created>
  <dcterms:modified xsi:type="dcterms:W3CDTF">2025-07-09T19:29:55Z</dcterms:modified>
</cp:coreProperties>
</file>